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Лист1!$A$9:$M$92</definedName>
    <definedName name="_xlnm.Print_Titles" localSheetId="0">Лист1!$9:$9</definedName>
    <definedName name="_xlnm.Print_Titles" localSheetId="3">Лист4!$9:$9</definedName>
    <definedName name="_xlnm.Print_Area" localSheetId="1">Лист2!$A$1:$F$40</definedName>
    <definedName name="_xlnm.Print_Area" localSheetId="2">Лист3!$A$1:$G$77</definedName>
  </definedNames>
  <calcPr calcId="124519"/>
</workbook>
</file>

<file path=xl/calcChain.xml><?xml version="1.0" encoding="utf-8"?>
<calcChain xmlns="http://schemas.openxmlformats.org/spreadsheetml/2006/main">
  <c r="G116" i="1"/>
  <c r="G72" i="4"/>
  <c r="F72"/>
  <c r="F71" s="1"/>
  <c r="F70" s="1"/>
  <c r="F50"/>
  <c r="F44"/>
  <c r="F25"/>
  <c r="G77"/>
  <c r="F77"/>
  <c r="G76"/>
  <c r="F76"/>
  <c r="G75"/>
  <c r="F75"/>
  <c r="G67"/>
  <c r="F67"/>
  <c r="F66" s="1"/>
  <c r="G60"/>
  <c r="G59" s="1"/>
  <c r="F60"/>
  <c r="G62"/>
  <c r="F62"/>
  <c r="G57"/>
  <c r="G56" s="1"/>
  <c r="F57"/>
  <c r="G53"/>
  <c r="G50"/>
  <c r="G48" s="1"/>
  <c r="F53"/>
  <c r="G44"/>
  <c r="H44" s="1"/>
  <c r="G35"/>
  <c r="G33" s="1"/>
  <c r="F35"/>
  <c r="H35" s="1"/>
  <c r="G40"/>
  <c r="F40"/>
  <c r="F39" s="1"/>
  <c r="H38"/>
  <c r="H36"/>
  <c r="G27"/>
  <c r="F27"/>
  <c r="G25"/>
  <c r="G20"/>
  <c r="G19" s="1"/>
  <c r="F20"/>
  <c r="F19" s="1"/>
  <c r="F23" s="1"/>
  <c r="G15"/>
  <c r="F15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H17"/>
  <c r="H78"/>
  <c r="H75"/>
  <c r="H74"/>
  <c r="H73"/>
  <c r="H68"/>
  <c r="H64"/>
  <c r="H63"/>
  <c r="H62"/>
  <c r="H61"/>
  <c r="H60"/>
  <c r="H58"/>
  <c r="H57"/>
  <c r="H54"/>
  <c r="H53"/>
  <c r="H52"/>
  <c r="H51"/>
  <c r="H49"/>
  <c r="H47"/>
  <c r="H46"/>
  <c r="H45"/>
  <c r="H41"/>
  <c r="H37"/>
  <c r="H34"/>
  <c r="H31"/>
  <c r="H30"/>
  <c r="H29"/>
  <c r="H28"/>
  <c r="H26"/>
  <c r="H25" s="1"/>
  <c r="H22"/>
  <c r="H21"/>
  <c r="H16"/>
  <c r="H14"/>
  <c r="H13" s="1"/>
  <c r="H12" s="1"/>
  <c r="F13"/>
  <c r="F12" s="1"/>
  <c r="G13"/>
  <c r="G12" s="1"/>
  <c r="G34" i="3"/>
  <c r="F34"/>
  <c r="G74"/>
  <c r="F74"/>
  <c r="F73" s="1"/>
  <c r="F72" s="1"/>
  <c r="F71" s="1"/>
  <c r="G73"/>
  <c r="G72" s="1"/>
  <c r="G71" s="1"/>
  <c r="G68"/>
  <c r="F68"/>
  <c r="G63"/>
  <c r="G61" s="1"/>
  <c r="G60" s="1"/>
  <c r="G56" s="1"/>
  <c r="F63"/>
  <c r="F61" s="1"/>
  <c r="F60" s="1"/>
  <c r="G54"/>
  <c r="F54"/>
  <c r="F51"/>
  <c r="G51"/>
  <c r="G49" s="1"/>
  <c r="F45"/>
  <c r="F44" s="1"/>
  <c r="G46"/>
  <c r="G45" s="1"/>
  <c r="G44" s="1"/>
  <c r="F46"/>
  <c r="G41"/>
  <c r="G39" s="1"/>
  <c r="G38" s="1"/>
  <c r="F41"/>
  <c r="F39" s="1"/>
  <c r="F38" s="1"/>
  <c r="A35"/>
  <c r="A36" s="1"/>
  <c r="A37" s="1"/>
  <c r="A38" s="1"/>
  <c r="A39" s="1"/>
  <c r="A40" s="1"/>
  <c r="A41" s="1"/>
  <c r="A34"/>
  <c r="G30"/>
  <c r="G29" s="1"/>
  <c r="G28" s="1"/>
  <c r="F30"/>
  <c r="F29" s="1"/>
  <c r="F28" s="1"/>
  <c r="G24"/>
  <c r="F24"/>
  <c r="G26"/>
  <c r="F26"/>
  <c r="A31" i="2"/>
  <c r="A32"/>
  <c r="A33" s="1"/>
  <c r="A34" s="1"/>
  <c r="A35" s="1"/>
  <c r="A36" s="1"/>
  <c r="A37" s="1"/>
  <c r="A38" s="1"/>
  <c r="A39" s="1"/>
  <c r="E29"/>
  <c r="F35"/>
  <c r="D29"/>
  <c r="E20"/>
  <c r="D20"/>
  <c r="F33"/>
  <c r="E14"/>
  <c r="D14"/>
  <c r="F14" s="1"/>
  <c r="F37"/>
  <c r="F31"/>
  <c r="F28"/>
  <c r="F27"/>
  <c r="F19"/>
  <c r="F16"/>
  <c r="F26"/>
  <c r="F22"/>
  <c r="F18"/>
  <c r="G12" i="3"/>
  <c r="F39" i="2"/>
  <c r="F38"/>
  <c r="F36"/>
  <c r="F34"/>
  <c r="F32"/>
  <c r="F30"/>
  <c r="F24"/>
  <c r="F23"/>
  <c r="A27"/>
  <c r="A28"/>
  <c r="A16"/>
  <c r="A17"/>
  <c r="A18" s="1"/>
  <c r="A19" s="1"/>
  <c r="A22"/>
  <c r="A23"/>
  <c r="A24" s="1"/>
  <c r="F15"/>
  <c r="F17"/>
  <c r="F21"/>
  <c r="F20" s="1"/>
  <c r="F25"/>
  <c r="F56" i="3" l="1"/>
  <c r="G33"/>
  <c r="G32" s="1"/>
  <c r="F29" i="2"/>
  <c r="F49" i="3"/>
  <c r="F33"/>
  <c r="F32" s="1"/>
  <c r="F23" s="1"/>
  <c r="F18" i="4"/>
  <c r="H15"/>
  <c r="H20"/>
  <c r="H19" s="1"/>
  <c r="H23" s="1"/>
  <c r="H67"/>
  <c r="H72"/>
  <c r="G39"/>
  <c r="G71"/>
  <c r="G70" s="1"/>
  <c r="G69" s="1"/>
  <c r="H50"/>
  <c r="H77"/>
  <c r="H39"/>
  <c r="F56"/>
  <c r="G55"/>
  <c r="G18"/>
  <c r="G23"/>
  <c r="G43"/>
  <c r="F59"/>
  <c r="F33"/>
  <c r="H27"/>
  <c r="G66"/>
  <c r="H66" s="1"/>
  <c r="H76"/>
  <c r="F43"/>
  <c r="F48"/>
  <c r="F69"/>
  <c r="H69"/>
  <c r="H32"/>
  <c r="H40"/>
  <c r="A40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H18"/>
  <c r="G23" i="3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F40" i="2"/>
  <c r="A57" i="3" l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F55" i="4"/>
  <c r="H70"/>
  <c r="H71"/>
  <c r="H56"/>
  <c r="H48"/>
  <c r="H55"/>
  <c r="H43"/>
  <c r="F42"/>
  <c r="G42"/>
  <c r="A66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65"/>
  <c r="H59"/>
  <c r="H33"/>
  <c r="G24" l="1"/>
  <c r="H42"/>
  <c r="F24"/>
  <c r="G79" l="1"/>
  <c r="F79"/>
  <c r="H24"/>
  <c r="H79" l="1"/>
  <c r="H80" s="1"/>
  <c r="F80"/>
  <c r="G80"/>
</calcChain>
</file>

<file path=xl/sharedStrings.xml><?xml version="1.0" encoding="utf-8"?>
<sst xmlns="http://schemas.openxmlformats.org/spreadsheetml/2006/main" count="1508" uniqueCount="440">
  <si>
    <t>№</t>
  </si>
  <si>
    <t>Иқтисодий тасниф бўйича харажат моддаси</t>
  </si>
  <si>
    <t>Режалашти-рилган маблағ</t>
  </si>
  <si>
    <t>Маблағлар манбаи (бюджет, бюджетдан ташқари, жамғарма маблағлари)</t>
  </si>
  <si>
    <t>Ҳарид қилиниши режалаштирилган товар (хизматлар) миқдори*</t>
  </si>
  <si>
    <t>Ҳарид қилиниши лозим бўлган товар (хизматлар) номи*</t>
  </si>
  <si>
    <t>Ҳарид қилинган товар (хизматлар) миқдори</t>
  </si>
  <si>
    <t>Нарҳи</t>
  </si>
  <si>
    <t>Суммаси</t>
  </si>
  <si>
    <t>Мақсади (марказий аппарат ёки тасарруфидаги муассасалар эҳтиёжи учун)</t>
  </si>
  <si>
    <t>Амалга оширилган харид тури (биржа, тендер савдолари, тўғридан-тўғри ва б.)</t>
  </si>
  <si>
    <t>Товар (хизматлар) етказиб берувчи номи</t>
  </si>
  <si>
    <t>Ҳарид қилинган товарлар (хизматларнинг) жойларга етказилиши (%)</t>
  </si>
  <si>
    <t>Молия вазирлигининг</t>
  </si>
  <si>
    <t>2019 йил "____" ___________даги</t>
  </si>
  <si>
    <t>№-___________сонли хатига</t>
  </si>
  <si>
    <t>1-илова</t>
  </si>
  <si>
    <t xml:space="preserve">Ўзбекистон Республикаси </t>
  </si>
  <si>
    <t>Жами:</t>
  </si>
  <si>
    <t>Х</t>
  </si>
  <si>
    <t>2-илова</t>
  </si>
  <si>
    <t xml:space="preserve">Қорақалпоғистон Республикаси Адлия вазирлигининг бюджет ва бюджетдан ташқари маблағлари ҳисобига амалга оширилган давлат ҳаридлари тўғрисида маълумот </t>
  </si>
  <si>
    <t>Қорақалпоғистон Республикаси Адлия вазирлигининг 2019 йил 1_________________ ҳолатига бюджетдан ажратилган маблағларнинг ижроси бщйича</t>
  </si>
  <si>
    <t>МАЪЛУМОТ</t>
  </si>
  <si>
    <t>Харажатлар моддаси</t>
  </si>
  <si>
    <t>Харажат номи</t>
  </si>
  <si>
    <t>Аниқланган режа</t>
  </si>
  <si>
    <t>Касса</t>
  </si>
  <si>
    <t>Фарқи</t>
  </si>
  <si>
    <t>I.ХАРАЖАТЛАР-ЖАМИ</t>
  </si>
  <si>
    <t>шу жумладан</t>
  </si>
  <si>
    <t>I Гурух "Иш ҳақи ва унга тенглаштирилган тўловлар" -Жами</t>
  </si>
  <si>
    <t>41 11 100</t>
  </si>
  <si>
    <t>Иш ҳақи</t>
  </si>
  <si>
    <t>41 11 200</t>
  </si>
  <si>
    <t>Иш ҳақига устама ва қўшимча тўловлар</t>
  </si>
  <si>
    <t>41 11 ...</t>
  </si>
  <si>
    <t>II Гурух "Иш ҳақига қўшимчалар" -Жами</t>
  </si>
  <si>
    <t>41 21 100</t>
  </si>
  <si>
    <t>41 21 200</t>
  </si>
  <si>
    <t>................</t>
  </si>
  <si>
    <t>Ягона ижтимоий тўлов</t>
  </si>
  <si>
    <t>Ижтимоий эҳтиёжларга бошқа ажратмалар бадаллари</t>
  </si>
  <si>
    <t>III Гурух "Капитал қўйилмалар" -Жами</t>
  </si>
  <si>
    <t>43 10 000</t>
  </si>
  <si>
    <t>43 11 000</t>
  </si>
  <si>
    <t>Асосий воситаларни лойиҳалаштириш</t>
  </si>
  <si>
    <t>Бино</t>
  </si>
  <si>
    <t>IV Гурух ҳаражатлари -Жами</t>
  </si>
  <si>
    <t>3-илова</t>
  </si>
  <si>
    <t xml:space="preserve">Қорақалпоғистон Республикаси Адлия вазирлигининг 2019 йил 1_________________ ҳолатига </t>
  </si>
  <si>
    <t>Даромад ва харажатлар ижроси тўғрисида</t>
  </si>
  <si>
    <t>Кўрсаткичлар</t>
  </si>
  <si>
    <t>млн.сўм</t>
  </si>
  <si>
    <t>Сумма</t>
  </si>
  <si>
    <t>1. Йил бошига қолдиқ</t>
  </si>
  <si>
    <t>2. Хисобот даврида даромадлар тушуми-Жами</t>
  </si>
  <si>
    <t>шу жумладан:</t>
  </si>
  <si>
    <t>Бюджет маблағлари ҳисобига молиялаштириш ҳисобига</t>
  </si>
  <si>
    <t>Хомийликдан тушган маблағлар</t>
  </si>
  <si>
    <t>Бюджетдан ажратиш ҳисобига</t>
  </si>
  <si>
    <t>.................</t>
  </si>
  <si>
    <t>3. Ҳисобот даврида амалга оширилган касса-Жами</t>
  </si>
  <si>
    <t>4. Ҳисобот даври охиридаги қолдиқ сумма</t>
  </si>
  <si>
    <t>Харажатлар</t>
  </si>
  <si>
    <t>Категория</t>
  </si>
  <si>
    <t>Статья и подстатья</t>
  </si>
  <si>
    <t>Элемент</t>
  </si>
  <si>
    <t>Жами харажатлар</t>
  </si>
  <si>
    <t>касса</t>
  </si>
  <si>
    <t>факт</t>
  </si>
  <si>
    <t>4-илова</t>
  </si>
  <si>
    <t>Бюджет таснифи</t>
  </si>
  <si>
    <t>Режа</t>
  </si>
  <si>
    <t>Давр бошига қолдиқ</t>
  </si>
  <si>
    <t>Даромадлар жами</t>
  </si>
  <si>
    <t>41</t>
  </si>
  <si>
    <t>10</t>
  </si>
  <si>
    <t>000</t>
  </si>
  <si>
    <t>Заработная плата</t>
  </si>
  <si>
    <t>11</t>
  </si>
  <si>
    <t>Заработная плата в денежной форме</t>
  </si>
  <si>
    <t>100</t>
  </si>
  <si>
    <t>Основная заработная плата</t>
  </si>
  <si>
    <t>47</t>
  </si>
  <si>
    <t>Пособия</t>
  </si>
  <si>
    <t>120</t>
  </si>
  <si>
    <t>Пособия по временной нетрудоспособности</t>
  </si>
  <si>
    <t>X</t>
  </si>
  <si>
    <t>I-группа "Заработная плата и приравненные к ней платежи"</t>
  </si>
  <si>
    <t>20</t>
  </si>
  <si>
    <t>Взносы / отчисления на социальные нужды</t>
  </si>
  <si>
    <t>21</t>
  </si>
  <si>
    <t>Реально производимые взносы/отчисления на социальные нужды</t>
  </si>
  <si>
    <t>Единый социальный платеж</t>
  </si>
  <si>
    <t>200</t>
  </si>
  <si>
    <t>Другие взносы/отчисления на социальные нужды</t>
  </si>
  <si>
    <t>II-группа "Начисления на заработную плату"</t>
  </si>
  <si>
    <t>42</t>
  </si>
  <si>
    <t>00</t>
  </si>
  <si>
    <t>РАСХОДЫ ПО ТОВАРАМ И УСЛУГАМ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</si>
  <si>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</si>
  <si>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</si>
  <si>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</si>
  <si>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</si>
  <si>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22</t>
  </si>
  <si>
    <t>Природный газ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</si>
  <si>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</si>
  <si>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</si>
  <si>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</si>
  <si>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</si>
  <si>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Товарно-материальных запасов</t>
  </si>
  <si>
    <t>110</t>
  </si>
  <si>
    <t>Товарно-материальных запасов (кроме бумаги)</t>
  </si>
  <si>
    <t>90</t>
  </si>
  <si>
    <t>Другие расходы на приобретение товаров и услуг</t>
  </si>
  <si>
    <t>92</t>
  </si>
  <si>
    <t>Телефонные, телекоммуникационные и информационные услуги</t>
  </si>
  <si>
    <t>Телефонные, телеграфные и почтовые услуги</t>
  </si>
  <si>
    <t>Информационные и коммуникационные услуги</t>
  </si>
  <si>
    <t>99</t>
  </si>
  <si>
    <t>Прочие расходы на приобретение товаров и услуг</t>
  </si>
  <si>
    <t>990</t>
  </si>
  <si>
    <t>IV-группа "Другие расходы"</t>
  </si>
  <si>
    <t>ВСЕГО</t>
  </si>
  <si>
    <t>47 11 120</t>
  </si>
  <si>
    <t>47 11 150</t>
  </si>
  <si>
    <t>Ҳомиладорлик ва туғиш бўйича нафақа</t>
  </si>
  <si>
    <t>Вактинча ишга яроксиз бўйича нафақа</t>
  </si>
  <si>
    <t>42 11 000</t>
  </si>
  <si>
    <t>42 21 000</t>
  </si>
  <si>
    <t>42 22 000</t>
  </si>
  <si>
    <t>42 52 110</t>
  </si>
  <si>
    <t>42 92 100</t>
  </si>
  <si>
    <t>42 92 200</t>
  </si>
  <si>
    <t>42 99 990</t>
  </si>
  <si>
    <t>Республика ҳудудида</t>
  </si>
  <si>
    <t>Табиий газ</t>
  </si>
  <si>
    <t>Товар-моддий захиралар (қоғоздан ташқари)</t>
  </si>
  <si>
    <t>Телефон, телеграф ва почта хизматлари</t>
  </si>
  <si>
    <t>Ахборот ва коммуникация хизматлари</t>
  </si>
  <si>
    <t>Товар ва хизматлар сотиб олиш бўйича бошқа харажатлар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</si>
  <si>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</si>
  <si>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</si>
  <si>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</si>
  <si>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</si>
  <si>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</si>
  <si>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</si>
  <si>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Приборы учета электроэнергии и коммунальных услуг</t>
  </si>
  <si>
    <t>930</t>
  </si>
  <si>
    <t>Топливо и ГСМ</t>
  </si>
  <si>
    <t>500</t>
  </si>
  <si>
    <t>Расходы на обучение</t>
  </si>
  <si>
    <t>91</t>
  </si>
  <si>
    <t>РАСХОДЫ ПО ОСНОВНЫМ СРЕДСТВАМ</t>
  </si>
  <si>
    <t>43</t>
  </si>
  <si>
    <t>Приобретение основных средств</t>
  </si>
  <si>
    <t>54</t>
  </si>
  <si>
    <t>Транспортные средства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</si>
  <si>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</si>
  <si>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</si>
  <si>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</si>
  <si>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</si>
  <si>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</si>
  <si>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</si>
  <si>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</si>
  <si>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</si>
  <si>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</si>
  <si>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</si>
  <si>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 xml:space="preserve">Прочие расходы по приобретению основных средств 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</si>
  <si>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</si>
  <si>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</si>
  <si>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</si>
  <si>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</si>
  <si>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</si>
  <si>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</si>
  <si>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</si>
  <si>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</si>
  <si>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</si>
  <si>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Жами</t>
  </si>
  <si>
    <t>ТОВАР ВА ХИЗМАТЛАР БЎЙИЧА ХАРАЖАТЛАР</t>
  </si>
  <si>
    <t>Хизмат сафарлари харажатлари</t>
  </si>
  <si>
    <t xml:space="preserve">Коммунал хизматлари </t>
  </si>
  <si>
    <t>Сақлаб туриш ва жорий таъмирлаш</t>
  </si>
  <si>
    <t>Машиналар, жиҳозлар ва техника</t>
  </si>
  <si>
    <t>Бошқа машиналар, жиҳозлар, техника ва ўтказгич қурилмалар</t>
  </si>
  <si>
    <t>Моддий айланма воситалар захираларига харажатлар</t>
  </si>
  <si>
    <t>Бошқа моддий айланма  воситалар</t>
  </si>
  <si>
    <t>Товар-моддий захиралар</t>
  </si>
  <si>
    <t>Ёнилғи ва ЁММ</t>
  </si>
  <si>
    <t>Товар ва хизматлар сотиб олиш учун бошқа харажатлар</t>
  </si>
  <si>
    <t>Ўқитиш харажатлари</t>
  </si>
  <si>
    <t>Телефон, телекоммуникация ва ахборот хизматлари</t>
  </si>
  <si>
    <t xml:space="preserve">Товар ва хизматлар сотиб олиш учун бошқа харажатлар </t>
  </si>
  <si>
    <t>АСОСИЙ ВОСИТАЛАР БЎЙИЧА ХАРАЖАТЛАР</t>
  </si>
  <si>
    <t>Транспорт воситалари</t>
  </si>
  <si>
    <t>Бошқа машиналар, жиҳозлар ва техника</t>
  </si>
  <si>
    <t>Асосий воситаларни сотиб олиш</t>
  </si>
  <si>
    <t>Электр энергия ва бошқа коммунал хизматларни ҳисобга олиш асбоблари</t>
  </si>
  <si>
    <t>Бошқа турли харажатлар</t>
  </si>
  <si>
    <t>Жорий</t>
  </si>
  <si>
    <t>Бошқа харажатлар</t>
  </si>
  <si>
    <t>Холодная вода и канализация</t>
  </si>
  <si>
    <t>24</t>
  </si>
  <si>
    <t>Расходы на приобретение бумаги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</si>
  <si>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</si>
  <si>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</si>
  <si>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</si>
  <si>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31</t>
  </si>
  <si>
    <t>Ўзбекистон Республикаси  Молия вазирлигининг</t>
  </si>
  <si>
    <t>2019 йил "____" ___________даги №-___________сонли хатига</t>
  </si>
  <si>
    <t>Услуги по уборке и вывоза мусору, а так же приобретение энергетических и других ресурсов (кроме бензина и других ГСМ)</t>
  </si>
  <si>
    <t>Другие машины, оборудование и техника</t>
  </si>
  <si>
    <t>Расходы по аренде</t>
  </si>
  <si>
    <t>Здания</t>
  </si>
  <si>
    <t>Нежилые здания</t>
  </si>
  <si>
    <t>Капитальный ремонт основных средств</t>
  </si>
  <si>
    <t>Транспортные средства, машины, оборудования и техника</t>
  </si>
  <si>
    <t>РАСХОДЫ ПО ФИНАНСОВЫМ АКТИВАМ И ОБЯЗАТЕЛЬСТВАМ</t>
  </si>
  <si>
    <t>Финансовый актив</t>
  </si>
  <si>
    <t xml:space="preserve">Внутренние </t>
  </si>
  <si>
    <t>Депозиты</t>
  </si>
  <si>
    <t>OOO BEKBATIR INTER SERVIS</t>
  </si>
  <si>
    <t>Диана Диёра МЧЖ</t>
  </si>
  <si>
    <t>МПП "Туркистон-Прогресс"</t>
  </si>
  <si>
    <t>ООО "Болат капитал сервис"</t>
  </si>
  <si>
    <t>ЧП "AVTOARMAN-SERVIS"</t>
  </si>
  <si>
    <t>OOO "EL-BARS DESICN CROUP</t>
  </si>
  <si>
    <t>OOO "Nukus Baha Texno Sistem-s"</t>
  </si>
  <si>
    <t>XORAZMGAZ INVEST SERVIS X/K</t>
  </si>
  <si>
    <t>ЖШЖ"QARAQALPAK KOMPYUTER-ORGTEXBIT SERVIS"</t>
  </si>
  <si>
    <t>ООО "STANDART TECHNICAL SYSTEM"</t>
  </si>
  <si>
    <t>Бумаги А-4</t>
  </si>
  <si>
    <t>Аппарат</t>
  </si>
  <si>
    <t>РЖ</t>
  </si>
  <si>
    <t>Фонд</t>
  </si>
  <si>
    <t>Булим</t>
  </si>
  <si>
    <t>ДНИ</t>
  </si>
  <si>
    <t>Биржа</t>
  </si>
  <si>
    <t>Тўғридан-тўғри</t>
  </si>
  <si>
    <t>ООО NEO INTORG</t>
  </si>
  <si>
    <t>2 568 000,00</t>
  </si>
  <si>
    <t>ГУП Служба землеустройства и кадастра недвижимости РК</t>
  </si>
  <si>
    <t>554 015,63</t>
  </si>
  <si>
    <t>МП "Инторгсауда"</t>
  </si>
  <si>
    <t>168 000,00</t>
  </si>
  <si>
    <t>ООО Мойнак Метан</t>
  </si>
  <si>
    <t>1 000 000,00</t>
  </si>
  <si>
    <t>ЧП "Aba Trade Impex"</t>
  </si>
  <si>
    <t>18 500 000,00</t>
  </si>
  <si>
    <t>ЧП CENTRAL ASIA HOLDING</t>
  </si>
  <si>
    <t>42 840 000,00</t>
  </si>
  <si>
    <t>ООО "Global Avtoservis Nukus"</t>
  </si>
  <si>
    <t>844 000,00</t>
  </si>
  <si>
    <t>2 523 000,00</t>
  </si>
  <si>
    <t>920 000,00</t>
  </si>
  <si>
    <t>ЯТТ ЮСУПОВ ФАРХАД ЮСУПБАЕВИЧ</t>
  </si>
  <si>
    <t>1 589 500,17</t>
  </si>
  <si>
    <t>OOO "MAGNETIC GROUP"</t>
  </si>
  <si>
    <t>480 000,00</t>
  </si>
  <si>
    <t>ЧП "COMPUTER-PLUS"</t>
  </si>
  <si>
    <t>120 000,00</t>
  </si>
  <si>
    <t>800 000,00</t>
  </si>
  <si>
    <t>660 000,00</t>
  </si>
  <si>
    <t>779 994,00</t>
  </si>
  <si>
    <t>1 200 000,00</t>
  </si>
  <si>
    <t>2 472 000,00</t>
  </si>
  <si>
    <t>328 000,00</t>
  </si>
  <si>
    <t>ООО RNB-HIGHEST SERVICE GROUP</t>
  </si>
  <si>
    <t>1 377 700,00</t>
  </si>
  <si>
    <t>2 049 900,00</t>
  </si>
  <si>
    <t>2 995 786,00</t>
  </si>
  <si>
    <t>3 479 980,00</t>
  </si>
  <si>
    <t>3 480 000,00</t>
  </si>
  <si>
    <t>3 477 760,00</t>
  </si>
  <si>
    <t>3 475 540,00</t>
  </si>
  <si>
    <t>1 888 768,00</t>
  </si>
  <si>
    <t>438 900,00</t>
  </si>
  <si>
    <t>МЧФ"Кобар"</t>
  </si>
  <si>
    <t>1 650 000,00</t>
  </si>
  <si>
    <t>MAMBETOVA ULZADA DARMENBAY QIZI YATT</t>
  </si>
  <si>
    <t>2 192 400,00</t>
  </si>
  <si>
    <t>67 200,00</t>
  </si>
  <si>
    <t>262 080,00</t>
  </si>
  <si>
    <t>"Маънавият таргибот фаолияти" МЧЖ</t>
  </si>
  <si>
    <t>4 200 000,00</t>
  </si>
  <si>
    <t>3 400 000,00</t>
  </si>
  <si>
    <t>4 980 000,00</t>
  </si>
  <si>
    <t>3 298 400,00</t>
  </si>
  <si>
    <t>3 299 400,00</t>
  </si>
  <si>
    <t>ООО "SHomanay metan"</t>
  </si>
  <si>
    <t>1 098 200,00</t>
  </si>
  <si>
    <t>"XALKABAD METAN"</t>
  </si>
  <si>
    <t>MANGIT METAN GAZ МЧЖ</t>
  </si>
  <si>
    <t>1 098 300,00</t>
  </si>
  <si>
    <t>ООО "Метан Нукус газмаш"</t>
  </si>
  <si>
    <t>238 000,00</t>
  </si>
  <si>
    <t>2 520 000,00</t>
  </si>
  <si>
    <t>476 000,00</t>
  </si>
  <si>
    <t>180 000,00</t>
  </si>
  <si>
    <t>312 000,00</t>
  </si>
  <si>
    <t>530 000,00</t>
  </si>
  <si>
    <t>735 000,00</t>
  </si>
  <si>
    <t>380 000,00</t>
  </si>
  <si>
    <t>40 000,00</t>
  </si>
  <si>
    <t>MEXRIGIYO MCHJ</t>
  </si>
  <si>
    <t>1 349 000,00</t>
  </si>
  <si>
    <t>"CHO'QIDAGI BIZNES" МЧЖ</t>
  </si>
  <si>
    <t>1 400 000,00</t>
  </si>
  <si>
    <t>27 321 120,96</t>
  </si>
  <si>
    <t>313 560,00</t>
  </si>
  <si>
    <t>OOO "BALALAR NUR BOSTANI"</t>
  </si>
  <si>
    <t>55 000,00</t>
  </si>
  <si>
    <t>290 000,00</t>
  </si>
  <si>
    <t>"KANSLER" mas‘uliyati cheklangan jamiyati</t>
  </si>
  <si>
    <t>6 181 920,00</t>
  </si>
  <si>
    <t>ООО "Каракалпак Авто Кемпинг"</t>
  </si>
  <si>
    <t>23 509 024,00</t>
  </si>
  <si>
    <t>ГУП "Архитектурно-планировочное бюро"</t>
  </si>
  <si>
    <t>729 828,00</t>
  </si>
  <si>
    <t>ООО ARTEL JO'RABEK AZIZBEK</t>
  </si>
  <si>
    <t>1 950 000,00</t>
  </si>
  <si>
    <t>ООО DONY NUKUS TIME</t>
  </si>
  <si>
    <t>4 890 000,00</t>
  </si>
  <si>
    <t>«O‘zbekiston iqtisodiy axborotnomasi» mchj</t>
  </si>
  <si>
    <t>300 000,00</t>
  </si>
  <si>
    <t>291 200,00</t>
  </si>
  <si>
    <t>280 000,00</t>
  </si>
  <si>
    <t>830 000,00</t>
  </si>
  <si>
    <t>ДП "AS-To'y Tepa SAVDO SERVIS</t>
  </si>
  <si>
    <t>145 965,60</t>
  </si>
  <si>
    <t>"UZAVTO MOTORS" AJ</t>
  </si>
  <si>
    <t>73 719 040,00</t>
  </si>
  <si>
    <t>3 460 000,00</t>
  </si>
  <si>
    <t>370 000,00</t>
  </si>
  <si>
    <t>OOO SMART COMMUNICATIONS TECHNOLOGY</t>
  </si>
  <si>
    <t>400 000,00</t>
  </si>
  <si>
    <t>OOO MANZUR CHEXRA</t>
  </si>
  <si>
    <t>3 750 000,00</t>
  </si>
  <si>
    <t>Совуқ сув</t>
  </si>
  <si>
    <t>42 24 000</t>
  </si>
  <si>
    <t>42 52 120</t>
  </si>
  <si>
    <t>Қоғоз сотиб олиш</t>
  </si>
  <si>
    <t>III Гурух "Капитал қуйилмалар" -Жами</t>
  </si>
  <si>
    <t>Асосий воситани проектлаш</t>
  </si>
  <si>
    <t>Иморат</t>
  </si>
  <si>
    <t>Нотурор жой</t>
  </si>
  <si>
    <t>Компьютерное оборудование, вычислительная и аудио-видео техника</t>
  </si>
  <si>
    <t>33</t>
  </si>
  <si>
    <t>IV Гурух "Бошқа харажатлар" -Жами</t>
  </si>
  <si>
    <t>150</t>
  </si>
  <si>
    <t>Пособия по беременности и родам</t>
  </si>
  <si>
    <t>Другие виды расходов по содержанию и текущему ремонту</t>
  </si>
  <si>
    <t>Стройматериалы</t>
  </si>
  <si>
    <t>Фильтр</t>
  </si>
  <si>
    <t>Монтаж и пусконалад. работы сист. видеонабл.</t>
  </si>
  <si>
    <t>бумага</t>
  </si>
  <si>
    <t>Сжатый газ метан</t>
  </si>
  <si>
    <t>Разработка архитектурно-планировочного задания</t>
  </si>
  <si>
    <t>Сумка</t>
  </si>
  <si>
    <t>Набор посуды</t>
  </si>
  <si>
    <t>Подписка</t>
  </si>
  <si>
    <t>Сжиженного газа (Пропан)</t>
  </si>
  <si>
    <t>вал зарядный</t>
  </si>
  <si>
    <t>дожирующий нож</t>
  </si>
  <si>
    <t>тонер картриджа</t>
  </si>
  <si>
    <t>За счет справку</t>
  </si>
  <si>
    <t xml:space="preserve">автомашины нексия-3 2 позиция </t>
  </si>
  <si>
    <t>Амортизатор</t>
  </si>
  <si>
    <t>бумаги</t>
  </si>
  <si>
    <t>Тяга</t>
  </si>
  <si>
    <t xml:space="preserve"> Наконечник рулевой</t>
  </si>
  <si>
    <t>Резина стабилизатора</t>
  </si>
  <si>
    <t>Колодки передние</t>
  </si>
  <si>
    <t>Саленблок</t>
  </si>
  <si>
    <t>Втулка</t>
  </si>
  <si>
    <t>Колодки задние</t>
  </si>
  <si>
    <t>кресло</t>
  </si>
  <si>
    <t>Изготовления афиши</t>
  </si>
  <si>
    <t>Файл</t>
  </si>
  <si>
    <t>Машинное масло</t>
  </si>
  <si>
    <t>Установка газооборудования в легковой автомобилей метан</t>
  </si>
  <si>
    <t>2 797 000,00</t>
  </si>
  <si>
    <t>установка жалюзи</t>
  </si>
  <si>
    <t>Телефонный кабел</t>
  </si>
  <si>
    <t>Тонер</t>
  </si>
  <si>
    <t>Резиновый вал</t>
  </si>
  <si>
    <t>Батарея аккумуляторная</t>
  </si>
  <si>
    <t>Телефонный кабель</t>
  </si>
  <si>
    <t>Чернила</t>
  </si>
  <si>
    <t>Wi Fi роутер</t>
  </si>
  <si>
    <t>Авто шины</t>
  </si>
  <si>
    <t>Техническое обслуживание копировалльного аппарата</t>
  </si>
  <si>
    <t>Рейки</t>
  </si>
  <si>
    <t>Наглядные пособия</t>
  </si>
  <si>
    <t>печатей и штампов</t>
  </si>
  <si>
    <t>ООО "Sotovik Nukus"</t>
  </si>
  <si>
    <t>1 182 000,00</t>
  </si>
  <si>
    <t>авто шина</t>
  </si>
  <si>
    <t>1 657 776,00</t>
  </si>
  <si>
    <t>ООО ZUN NUN</t>
  </si>
  <si>
    <t>лобового стекла</t>
  </si>
  <si>
    <t>120 708,00</t>
  </si>
  <si>
    <t>494 592,00</t>
  </si>
  <si>
    <t>ООО DADAYEV ZOIR SOBIRJANOVICH</t>
  </si>
  <si>
    <t>Светильник</t>
  </si>
  <si>
    <t>132 000,00</t>
  </si>
  <si>
    <t>ООО KESH ZIYOKORI</t>
  </si>
  <si>
    <t>722 548,00</t>
  </si>
  <si>
    <t>183 872,00</t>
  </si>
  <si>
    <t>3 235 488,00</t>
  </si>
  <si>
    <t>7 101 696,00</t>
  </si>
  <si>
    <t>469 948,00</t>
  </si>
  <si>
    <t>Фильтр воздушный</t>
  </si>
  <si>
    <t>573 000,00</t>
  </si>
  <si>
    <t>405 000,00</t>
  </si>
  <si>
    <t>Маслянного фильтра</t>
  </si>
  <si>
    <t>330 000,00</t>
  </si>
  <si>
    <t>Памперс бензонасоса</t>
  </si>
  <si>
    <t>54 000,00</t>
  </si>
  <si>
    <t xml:space="preserve"> Посуды</t>
  </si>
  <si>
    <t>Ламинат</t>
  </si>
  <si>
    <t>ООО "Айдын Аулад"</t>
  </si>
  <si>
    <t>ХОРАЗМ ЭЛЕГАHТ КУРИЛИШ</t>
  </si>
  <si>
    <t>Ковролан</t>
  </si>
  <si>
    <t>МЧЖ "ERKIN SAVDO MOBIL SERVIS"</t>
  </si>
  <si>
    <t>моторного масло</t>
  </si>
  <si>
    <t>Хоразм автосозлаш Мчж</t>
  </si>
  <si>
    <t>биржа</t>
  </si>
  <si>
    <t>техобслуживанию автотранспортных средств</t>
  </si>
  <si>
    <t>Кадастровая дакумент</t>
  </si>
  <si>
    <t>хоз товары</t>
  </si>
  <si>
    <t>Бумага А4</t>
  </si>
  <si>
    <t>аппарат</t>
  </si>
  <si>
    <t>Монохромный лазерный принтер</t>
  </si>
  <si>
    <t>Цифровой фотоаппарат</t>
  </si>
  <si>
    <t>Аккумуляторная батарея каптива</t>
  </si>
  <si>
    <t>Сжиженного газа (Метан)</t>
  </si>
  <si>
    <t>Изготовление и установка жалюзи</t>
  </si>
  <si>
    <t>2019 йил 1 октябрь ҳолатига.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</si>
</sst>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_р_._-;\-* #,##0.0_р_._-;_-* &quot; &quot;??_р_._-;_-@_-"/>
    <numFmt numFmtId="165" formatCode="_-* #,##0.0\ _₽_-;\-* #,##0.0\ _₽_-;_-* &quot;-&quot;?\ _₽_-;_-@_-"/>
    <numFmt numFmtId="166" formatCode="_-* #,##0.00_р_._-;\-* #,##0.00_р_._-;_-* &quot; &quot;??_р_._-;_-@_-"/>
    <numFmt numFmtId="167" formatCode="#,##0.0"/>
    <numFmt numFmtId="168" formatCode="#,##0.00_ ;\-#,##0.00\ "/>
    <numFmt numFmtId="169" formatCode="#,##0.0_ ;\-#,##0.0\ 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family val="2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.5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43" fontId="11" fillId="0" borderId="0" applyFont="0" applyFill="0" applyBorder="0" applyAlignment="0" applyProtection="0"/>
  </cellStyleXfs>
  <cellXfs count="105"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justify" vertical="center" wrapText="1"/>
    </xf>
    <xf numFmtId="164" fontId="5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left" vertical="center" wrapText="1"/>
    </xf>
    <xf numFmtId="164" fontId="6" fillId="0" borderId="0" xfId="3" applyNumberFormat="1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horizontal="right" vertical="center" wrapText="1"/>
    </xf>
    <xf numFmtId="167" fontId="12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166" fontId="8" fillId="0" borderId="0" xfId="3" applyNumberFormat="1" applyFont="1" applyFill="1" applyBorder="1" applyAlignment="1">
      <alignment horizontal="center" vertical="center"/>
    </xf>
    <xf numFmtId="166" fontId="7" fillId="0" borderId="0" xfId="3" applyNumberFormat="1" applyFont="1" applyFill="1" applyBorder="1" applyAlignment="1">
      <alignment horizontal="center" vertical="center"/>
    </xf>
    <xf numFmtId="169" fontId="8" fillId="2" borderId="1" xfId="3" applyNumberFormat="1" applyFont="1" applyFill="1" applyBorder="1" applyAlignment="1">
      <alignment horizontal="right" vertical="center"/>
    </xf>
    <xf numFmtId="169" fontId="7" fillId="2" borderId="1" xfId="3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8" fontId="5" fillId="0" borderId="0" xfId="3" applyNumberFormat="1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justify" vertical="center" wrapText="1"/>
    </xf>
    <xf numFmtId="0" fontId="6" fillId="0" borderId="2" xfId="2" applyFont="1" applyFill="1" applyBorder="1" applyAlignment="1">
      <alignment horizontal="left" vertical="center" wrapText="1"/>
    </xf>
    <xf numFmtId="167" fontId="5" fillId="2" borderId="1" xfId="3" applyNumberFormat="1" applyFont="1" applyFill="1" applyBorder="1" applyAlignment="1">
      <alignment horizontal="right" vertical="center"/>
    </xf>
    <xf numFmtId="167" fontId="6" fillId="2" borderId="1" xfId="3" applyNumberFormat="1" applyFont="1" applyFill="1" applyBorder="1" applyAlignment="1">
      <alignment horizontal="right" vertical="center"/>
    </xf>
    <xf numFmtId="167" fontId="6" fillId="2" borderId="2" xfId="3" applyNumberFormat="1" applyFont="1" applyFill="1" applyBorder="1" applyAlignment="1">
      <alignment horizontal="right" vertical="center"/>
    </xf>
    <xf numFmtId="167" fontId="5" fillId="2" borderId="2" xfId="3" applyNumberFormat="1" applyFont="1" applyFill="1" applyBorder="1" applyAlignment="1">
      <alignment horizontal="right" vertical="center"/>
    </xf>
    <xf numFmtId="169" fontId="5" fillId="2" borderId="2" xfId="3" applyNumberFormat="1" applyFont="1" applyFill="1" applyBorder="1" applyAlignment="1">
      <alignment horizontal="right" vertical="center"/>
    </xf>
    <xf numFmtId="169" fontId="6" fillId="2" borderId="2" xfId="3" applyNumberFormat="1" applyFont="1" applyFill="1" applyBorder="1" applyAlignment="1">
      <alignment horizontal="right" vertical="center"/>
    </xf>
    <xf numFmtId="169" fontId="13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left" vertical="center" wrapText="1"/>
    </xf>
    <xf numFmtId="0" fontId="16" fillId="2" borderId="1" xfId="2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Fill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tabSelected="1" zoomScale="85" zoomScaleNormal="85" workbookViewId="0">
      <selection activeCell="A5" sqref="A5"/>
    </sheetView>
  </sheetViews>
  <sheetFormatPr defaultRowHeight="15"/>
  <cols>
    <col min="1" max="1" width="4" style="2" bestFit="1" customWidth="1"/>
    <col min="2" max="2" width="11.140625" style="2" customWidth="1"/>
    <col min="3" max="3" width="32.42578125" style="2" customWidth="1"/>
    <col min="4" max="4" width="14.85546875" style="2" customWidth="1"/>
    <col min="5" max="5" width="14.140625" style="2" customWidth="1"/>
    <col min="6" max="6" width="18" style="2" customWidth="1"/>
    <col min="7" max="7" width="12" style="2" customWidth="1"/>
    <col min="8" max="8" width="13.85546875" style="2" customWidth="1"/>
    <col min="9" max="9" width="14.7109375" style="2" bestFit="1" customWidth="1"/>
    <col min="10" max="10" width="22" style="2" bestFit="1" customWidth="1"/>
    <col min="11" max="11" width="22.5703125" style="2" customWidth="1"/>
    <col min="12" max="12" width="56.42578125" style="2" customWidth="1"/>
    <col min="13" max="13" width="15.85546875" style="2" customWidth="1"/>
    <col min="14" max="16384" width="9.140625" style="2"/>
  </cols>
  <sheetData>
    <row r="1" spans="1:13">
      <c r="L1" s="67" t="s">
        <v>17</v>
      </c>
      <c r="M1" s="67"/>
    </row>
    <row r="2" spans="1:13">
      <c r="L2" s="67" t="s">
        <v>13</v>
      </c>
      <c r="M2" s="67"/>
    </row>
    <row r="3" spans="1:13">
      <c r="L3" s="67" t="s">
        <v>14</v>
      </c>
      <c r="M3" s="67"/>
    </row>
    <row r="4" spans="1:13">
      <c r="L4" s="67" t="s">
        <v>15</v>
      </c>
      <c r="M4" s="67"/>
    </row>
    <row r="5" spans="1:13">
      <c r="L5" s="67" t="s">
        <v>16</v>
      </c>
      <c r="M5" s="67"/>
    </row>
    <row r="6" spans="1:13">
      <c r="A6" s="65" t="s">
        <v>21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>
      <c r="A7" s="65" t="s">
        <v>439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>
      <c r="G8" s="52"/>
      <c r="J8" s="52"/>
    </row>
    <row r="9" spans="1:13" ht="111.75" customHeight="1">
      <c r="A9" s="3" t="s">
        <v>0</v>
      </c>
      <c r="B9" s="3" t="s">
        <v>1</v>
      </c>
      <c r="C9" s="3" t="s">
        <v>5</v>
      </c>
      <c r="D9" s="3" t="s">
        <v>2</v>
      </c>
      <c r="E9" s="3" t="s">
        <v>3</v>
      </c>
      <c r="F9" s="3" t="s">
        <v>4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</row>
    <row r="10" spans="1:13">
      <c r="A10" s="1">
        <v>1</v>
      </c>
      <c r="B10" s="1">
        <v>4252110</v>
      </c>
      <c r="C10" s="53" t="s">
        <v>353</v>
      </c>
      <c r="D10" s="11" t="s">
        <v>309</v>
      </c>
      <c r="E10" s="87" t="s">
        <v>234</v>
      </c>
      <c r="F10" s="1">
        <v>1457</v>
      </c>
      <c r="G10" s="1">
        <v>1457</v>
      </c>
      <c r="H10" s="11" t="s">
        <v>309</v>
      </c>
      <c r="I10" s="11" t="s">
        <v>309</v>
      </c>
      <c r="J10" s="87" t="s">
        <v>234</v>
      </c>
      <c r="K10" s="88" t="s">
        <v>238</v>
      </c>
      <c r="L10" s="89" t="s">
        <v>222</v>
      </c>
      <c r="M10" s="1">
        <v>100</v>
      </c>
    </row>
    <row r="11" spans="1:13">
      <c r="A11" s="1">
        <v>2</v>
      </c>
      <c r="B11" s="1">
        <v>4252110</v>
      </c>
      <c r="C11" s="53" t="s">
        <v>353</v>
      </c>
      <c r="D11" s="11" t="s">
        <v>310</v>
      </c>
      <c r="E11" s="87" t="s">
        <v>234</v>
      </c>
      <c r="F11" s="1">
        <v>47</v>
      </c>
      <c r="G11" s="1">
        <v>47</v>
      </c>
      <c r="H11" s="11" t="s">
        <v>310</v>
      </c>
      <c r="I11" s="11" t="s">
        <v>310</v>
      </c>
      <c r="J11" s="87" t="s">
        <v>234</v>
      </c>
      <c r="K11" s="88" t="s">
        <v>238</v>
      </c>
      <c r="L11" s="89" t="s">
        <v>222</v>
      </c>
      <c r="M11" s="1">
        <v>100</v>
      </c>
    </row>
    <row r="12" spans="1:13">
      <c r="A12" s="1">
        <v>3</v>
      </c>
      <c r="B12" s="1">
        <v>4252110</v>
      </c>
      <c r="C12" s="53" t="s">
        <v>354</v>
      </c>
      <c r="D12" s="11" t="s">
        <v>312</v>
      </c>
      <c r="E12" s="54" t="s">
        <v>234</v>
      </c>
      <c r="F12" s="1">
        <v>1</v>
      </c>
      <c r="G12" s="1">
        <v>1</v>
      </c>
      <c r="H12" s="11" t="s">
        <v>312</v>
      </c>
      <c r="I12" s="11" t="s">
        <v>312</v>
      </c>
      <c r="J12" s="54" t="s">
        <v>234</v>
      </c>
      <c r="K12" s="88" t="s">
        <v>238</v>
      </c>
      <c r="L12" s="89" t="s">
        <v>311</v>
      </c>
      <c r="M12" s="1">
        <v>100</v>
      </c>
    </row>
    <row r="13" spans="1:13" ht="30">
      <c r="A13" s="1">
        <v>4</v>
      </c>
      <c r="B13" s="1">
        <v>4299990</v>
      </c>
      <c r="C13" s="7" t="s">
        <v>355</v>
      </c>
      <c r="D13" s="11" t="s">
        <v>313</v>
      </c>
      <c r="E13" s="54" t="s">
        <v>235</v>
      </c>
      <c r="F13" s="1">
        <v>1</v>
      </c>
      <c r="G13" s="1">
        <v>1</v>
      </c>
      <c r="H13" s="11" t="s">
        <v>313</v>
      </c>
      <c r="I13" s="11" t="s">
        <v>313</v>
      </c>
      <c r="J13" s="54" t="s">
        <v>237</v>
      </c>
      <c r="K13" s="88" t="s">
        <v>238</v>
      </c>
      <c r="L13" s="89" t="s">
        <v>260</v>
      </c>
      <c r="M13" s="1">
        <v>100</v>
      </c>
    </row>
    <row r="14" spans="1:13">
      <c r="A14" s="1">
        <v>5</v>
      </c>
      <c r="B14" s="1">
        <v>4252120</v>
      </c>
      <c r="C14" s="53" t="s">
        <v>356</v>
      </c>
      <c r="D14" s="11" t="s">
        <v>315</v>
      </c>
      <c r="E14" s="54" t="s">
        <v>235</v>
      </c>
      <c r="F14" s="1">
        <v>216</v>
      </c>
      <c r="G14" s="1">
        <v>216</v>
      </c>
      <c r="H14" s="11" t="s">
        <v>315</v>
      </c>
      <c r="I14" s="11" t="s">
        <v>315</v>
      </c>
      <c r="J14" s="54" t="s">
        <v>236</v>
      </c>
      <c r="K14" s="88" t="s">
        <v>238</v>
      </c>
      <c r="L14" s="89" t="s">
        <v>314</v>
      </c>
      <c r="M14" s="1">
        <v>100</v>
      </c>
    </row>
    <row r="15" spans="1:13">
      <c r="A15" s="1">
        <v>6</v>
      </c>
      <c r="B15" s="1">
        <v>4252500</v>
      </c>
      <c r="C15" s="53" t="s">
        <v>357</v>
      </c>
      <c r="D15" s="11" t="s">
        <v>291</v>
      </c>
      <c r="E15" s="54" t="s">
        <v>235</v>
      </c>
      <c r="F15" s="1">
        <v>578</v>
      </c>
      <c r="G15" s="1">
        <v>578</v>
      </c>
      <c r="H15" s="11" t="s">
        <v>291</v>
      </c>
      <c r="I15" s="11" t="s">
        <v>291</v>
      </c>
      <c r="J15" s="54" t="s">
        <v>236</v>
      </c>
      <c r="K15" s="88" t="s">
        <v>239</v>
      </c>
      <c r="L15" s="89" t="s">
        <v>316</v>
      </c>
      <c r="M15" s="1">
        <v>100</v>
      </c>
    </row>
    <row r="16" spans="1:13">
      <c r="A16" s="1">
        <v>7</v>
      </c>
      <c r="B16" s="1">
        <v>4252120</v>
      </c>
      <c r="C16" s="53" t="s">
        <v>232</v>
      </c>
      <c r="D16" s="11" t="s">
        <v>317</v>
      </c>
      <c r="E16" s="54" t="s">
        <v>235</v>
      </c>
      <c r="F16" s="1">
        <v>784</v>
      </c>
      <c r="G16" s="1">
        <v>784</v>
      </c>
      <c r="H16" s="11" t="s">
        <v>317</v>
      </c>
      <c r="I16" s="11" t="s">
        <v>317</v>
      </c>
      <c r="J16" s="54" t="s">
        <v>237</v>
      </c>
      <c r="K16" s="88" t="s">
        <v>238</v>
      </c>
      <c r="L16" s="89" t="s">
        <v>244</v>
      </c>
      <c r="M16" s="1">
        <v>100</v>
      </c>
    </row>
    <row r="17" spans="1:13" ht="30">
      <c r="A17" s="1">
        <v>8</v>
      </c>
      <c r="B17" s="1">
        <v>4311200</v>
      </c>
      <c r="C17" s="7" t="s">
        <v>358</v>
      </c>
      <c r="D17" s="11" t="s">
        <v>319</v>
      </c>
      <c r="E17" s="54" t="s">
        <v>234</v>
      </c>
      <c r="F17" s="1">
        <v>1</v>
      </c>
      <c r="G17" s="1">
        <v>1</v>
      </c>
      <c r="H17" s="11" t="s">
        <v>319</v>
      </c>
      <c r="I17" s="11" t="s">
        <v>319</v>
      </c>
      <c r="J17" s="54" t="s">
        <v>234</v>
      </c>
      <c r="K17" s="88" t="s">
        <v>239</v>
      </c>
      <c r="L17" s="89" t="s">
        <v>318</v>
      </c>
      <c r="M17" s="1">
        <v>100</v>
      </c>
    </row>
    <row r="18" spans="1:13">
      <c r="A18" s="1">
        <v>9</v>
      </c>
      <c r="B18" s="1">
        <v>4252110</v>
      </c>
      <c r="C18" s="53" t="s">
        <v>359</v>
      </c>
      <c r="D18" s="11" t="s">
        <v>321</v>
      </c>
      <c r="E18" s="54" t="s">
        <v>235</v>
      </c>
      <c r="F18" s="1">
        <v>150</v>
      </c>
      <c r="G18" s="1">
        <v>150</v>
      </c>
      <c r="H18" s="11" t="s">
        <v>321</v>
      </c>
      <c r="I18" s="11" t="s">
        <v>321</v>
      </c>
      <c r="J18" s="54" t="s">
        <v>237</v>
      </c>
      <c r="K18" s="88" t="s">
        <v>238</v>
      </c>
      <c r="L18" s="89" t="s">
        <v>320</v>
      </c>
      <c r="M18" s="1">
        <v>100</v>
      </c>
    </row>
    <row r="19" spans="1:13">
      <c r="A19" s="1">
        <v>10</v>
      </c>
      <c r="B19" s="1">
        <v>4252110</v>
      </c>
      <c r="C19" s="53" t="s">
        <v>360</v>
      </c>
      <c r="D19" s="11" t="s">
        <v>323</v>
      </c>
      <c r="E19" s="54" t="s">
        <v>234</v>
      </c>
      <c r="F19" s="1">
        <v>1</v>
      </c>
      <c r="G19" s="1">
        <v>1</v>
      </c>
      <c r="H19" s="11" t="s">
        <v>323</v>
      </c>
      <c r="I19" s="11" t="s">
        <v>323</v>
      </c>
      <c r="J19" s="54" t="s">
        <v>234</v>
      </c>
      <c r="K19" s="88" t="s">
        <v>238</v>
      </c>
      <c r="L19" s="89" t="s">
        <v>322</v>
      </c>
      <c r="M19" s="1">
        <v>100</v>
      </c>
    </row>
    <row r="20" spans="1:13">
      <c r="A20" s="1">
        <v>11</v>
      </c>
      <c r="B20" s="1">
        <v>4252110</v>
      </c>
      <c r="C20" s="53" t="s">
        <v>360</v>
      </c>
      <c r="D20" s="11" t="s">
        <v>323</v>
      </c>
      <c r="E20" s="54" t="s">
        <v>234</v>
      </c>
      <c r="F20" s="1">
        <v>1</v>
      </c>
      <c r="G20" s="1">
        <v>1</v>
      </c>
      <c r="H20" s="11" t="s">
        <v>323</v>
      </c>
      <c r="I20" s="11" t="s">
        <v>323</v>
      </c>
      <c r="J20" s="54" t="s">
        <v>234</v>
      </c>
      <c r="K20" s="88" t="s">
        <v>238</v>
      </c>
      <c r="L20" s="89" t="s">
        <v>322</v>
      </c>
      <c r="M20" s="1">
        <v>100</v>
      </c>
    </row>
    <row r="21" spans="1:13">
      <c r="A21" s="1">
        <v>12</v>
      </c>
      <c r="B21" s="1">
        <v>4252110</v>
      </c>
      <c r="C21" s="53" t="s">
        <v>360</v>
      </c>
      <c r="D21" s="11" t="s">
        <v>323</v>
      </c>
      <c r="E21" s="54" t="s">
        <v>234</v>
      </c>
      <c r="F21" s="1">
        <v>1</v>
      </c>
      <c r="G21" s="1">
        <v>1</v>
      </c>
      <c r="H21" s="11" t="s">
        <v>323</v>
      </c>
      <c r="I21" s="11" t="s">
        <v>323</v>
      </c>
      <c r="J21" s="54" t="s">
        <v>234</v>
      </c>
      <c r="K21" s="88" t="s">
        <v>238</v>
      </c>
      <c r="L21" s="89" t="s">
        <v>322</v>
      </c>
      <c r="M21" s="1">
        <v>100</v>
      </c>
    </row>
    <row r="22" spans="1:13">
      <c r="A22" s="1">
        <v>13</v>
      </c>
      <c r="B22" s="1">
        <v>4252110</v>
      </c>
      <c r="C22" s="53" t="s">
        <v>360</v>
      </c>
      <c r="D22" s="11" t="s">
        <v>323</v>
      </c>
      <c r="E22" s="54" t="s">
        <v>234</v>
      </c>
      <c r="F22" s="1">
        <v>1</v>
      </c>
      <c r="G22" s="1">
        <v>1</v>
      </c>
      <c r="H22" s="11" t="s">
        <v>323</v>
      </c>
      <c r="I22" s="11" t="s">
        <v>323</v>
      </c>
      <c r="J22" s="54" t="s">
        <v>234</v>
      </c>
      <c r="K22" s="88" t="s">
        <v>238</v>
      </c>
      <c r="L22" s="89" t="s">
        <v>322</v>
      </c>
      <c r="M22" s="1">
        <v>100</v>
      </c>
    </row>
    <row r="23" spans="1:13" s="52" customFormat="1">
      <c r="A23" s="1">
        <v>14</v>
      </c>
      <c r="B23" s="1">
        <v>4299990</v>
      </c>
      <c r="C23" s="53" t="s">
        <v>361</v>
      </c>
      <c r="D23" s="11" t="s">
        <v>325</v>
      </c>
      <c r="E23" s="54" t="s">
        <v>234</v>
      </c>
      <c r="F23" s="1">
        <v>3</v>
      </c>
      <c r="G23" s="1">
        <v>3</v>
      </c>
      <c r="H23" s="11" t="s">
        <v>325</v>
      </c>
      <c r="I23" s="11" t="s">
        <v>325</v>
      </c>
      <c r="J23" s="54" t="s">
        <v>234</v>
      </c>
      <c r="K23" s="88" t="s">
        <v>239</v>
      </c>
      <c r="L23" s="89" t="s">
        <v>324</v>
      </c>
      <c r="M23" s="1">
        <v>100</v>
      </c>
    </row>
    <row r="24" spans="1:13" s="52" customFormat="1">
      <c r="A24" s="1">
        <v>15</v>
      </c>
      <c r="B24" s="1">
        <v>4252500</v>
      </c>
      <c r="C24" s="53" t="s">
        <v>362</v>
      </c>
      <c r="D24" s="11" t="s">
        <v>286</v>
      </c>
      <c r="E24" s="54" t="s">
        <v>234</v>
      </c>
      <c r="F24" s="1">
        <v>1000</v>
      </c>
      <c r="G24" s="1">
        <v>1000</v>
      </c>
      <c r="H24" s="11" t="s">
        <v>286</v>
      </c>
      <c r="I24" s="11" t="s">
        <v>286</v>
      </c>
      <c r="J24" s="54" t="s">
        <v>234</v>
      </c>
      <c r="K24" s="88" t="s">
        <v>239</v>
      </c>
      <c r="L24" s="89" t="s">
        <v>225</v>
      </c>
      <c r="M24" s="1">
        <v>100</v>
      </c>
    </row>
    <row r="25" spans="1:13" s="52" customFormat="1">
      <c r="A25" s="1">
        <v>16</v>
      </c>
      <c r="B25" s="1">
        <v>4252110</v>
      </c>
      <c r="C25" s="53" t="s">
        <v>363</v>
      </c>
      <c r="D25" s="11" t="s">
        <v>326</v>
      </c>
      <c r="E25" s="54" t="s">
        <v>235</v>
      </c>
      <c r="F25" s="1">
        <v>16</v>
      </c>
      <c r="G25" s="1">
        <v>16</v>
      </c>
      <c r="H25" s="11" t="s">
        <v>326</v>
      </c>
      <c r="I25" s="11" t="s">
        <v>326</v>
      </c>
      <c r="J25" s="54" t="s">
        <v>236</v>
      </c>
      <c r="K25" s="88" t="s">
        <v>238</v>
      </c>
      <c r="L25" s="89" t="s">
        <v>231</v>
      </c>
      <c r="M25" s="1">
        <v>100</v>
      </c>
    </row>
    <row r="26" spans="1:13" s="52" customFormat="1">
      <c r="A26" s="1">
        <v>17</v>
      </c>
      <c r="B26" s="1">
        <v>4252110</v>
      </c>
      <c r="C26" s="53" t="s">
        <v>364</v>
      </c>
      <c r="D26" s="11" t="s">
        <v>327</v>
      </c>
      <c r="E26" s="54" t="s">
        <v>235</v>
      </c>
      <c r="F26" s="1">
        <v>16</v>
      </c>
      <c r="G26" s="1">
        <v>16</v>
      </c>
      <c r="H26" s="11" t="s">
        <v>327</v>
      </c>
      <c r="I26" s="11" t="s">
        <v>327</v>
      </c>
      <c r="J26" s="54" t="s">
        <v>236</v>
      </c>
      <c r="K26" s="88" t="s">
        <v>238</v>
      </c>
      <c r="L26" s="89" t="s">
        <v>230</v>
      </c>
      <c r="M26" s="1">
        <v>100</v>
      </c>
    </row>
    <row r="27" spans="1:13" s="52" customFormat="1">
      <c r="A27" s="1">
        <v>18</v>
      </c>
      <c r="B27" s="1">
        <v>4252110</v>
      </c>
      <c r="C27" s="53" t="s">
        <v>365</v>
      </c>
      <c r="D27" s="11" t="s">
        <v>328</v>
      </c>
      <c r="E27" s="54" t="s">
        <v>235</v>
      </c>
      <c r="F27" s="1">
        <v>100</v>
      </c>
      <c r="G27" s="1">
        <v>100</v>
      </c>
      <c r="H27" s="11" t="s">
        <v>328</v>
      </c>
      <c r="I27" s="11" t="s">
        <v>328</v>
      </c>
      <c r="J27" s="54" t="s">
        <v>236</v>
      </c>
      <c r="K27" s="88" t="s">
        <v>238</v>
      </c>
      <c r="L27" s="89" t="s">
        <v>230</v>
      </c>
      <c r="M27" s="1">
        <v>100</v>
      </c>
    </row>
    <row r="28" spans="1:13" s="52" customFormat="1">
      <c r="A28" s="1">
        <v>19</v>
      </c>
      <c r="B28" s="1">
        <v>4354100</v>
      </c>
      <c r="C28" s="53" t="s">
        <v>366</v>
      </c>
      <c r="D28" s="11" t="s">
        <v>330</v>
      </c>
      <c r="E28" s="54" t="s">
        <v>234</v>
      </c>
      <c r="F28" s="1">
        <v>6</v>
      </c>
      <c r="G28" s="1">
        <v>6</v>
      </c>
      <c r="H28" s="11" t="s">
        <v>330</v>
      </c>
      <c r="I28" s="11" t="s">
        <v>330</v>
      </c>
      <c r="J28" s="54" t="s">
        <v>234</v>
      </c>
      <c r="K28" s="88" t="s">
        <v>239</v>
      </c>
      <c r="L28" s="89" t="s">
        <v>329</v>
      </c>
      <c r="M28" s="1">
        <v>100</v>
      </c>
    </row>
    <row r="29" spans="1:13" s="52" customFormat="1">
      <c r="A29" s="1">
        <v>20</v>
      </c>
      <c r="B29" s="1">
        <v>4354100</v>
      </c>
      <c r="C29" s="53" t="s">
        <v>367</v>
      </c>
      <c r="D29" s="11" t="s">
        <v>332</v>
      </c>
      <c r="E29" s="54" t="s">
        <v>235</v>
      </c>
      <c r="F29" s="1">
        <v>1</v>
      </c>
      <c r="G29" s="1">
        <v>1</v>
      </c>
      <c r="H29" s="11" t="s">
        <v>332</v>
      </c>
      <c r="I29" s="11" t="s">
        <v>332</v>
      </c>
      <c r="J29" s="54" t="s">
        <v>236</v>
      </c>
      <c r="K29" s="88" t="s">
        <v>239</v>
      </c>
      <c r="L29" s="89" t="s">
        <v>331</v>
      </c>
      <c r="M29" s="1">
        <v>100</v>
      </c>
    </row>
    <row r="30" spans="1:13" s="52" customFormat="1">
      <c r="A30" s="1">
        <v>21</v>
      </c>
      <c r="B30" s="1">
        <v>4354100</v>
      </c>
      <c r="C30" s="53" t="s">
        <v>367</v>
      </c>
      <c r="D30" s="11" t="s">
        <v>332</v>
      </c>
      <c r="E30" s="54" t="s">
        <v>235</v>
      </c>
      <c r="F30" s="1">
        <v>1</v>
      </c>
      <c r="G30" s="1">
        <v>1</v>
      </c>
      <c r="H30" s="11" t="s">
        <v>332</v>
      </c>
      <c r="I30" s="11" t="s">
        <v>332</v>
      </c>
      <c r="J30" s="54" t="s">
        <v>236</v>
      </c>
      <c r="K30" s="88" t="s">
        <v>239</v>
      </c>
      <c r="L30" s="89" t="s">
        <v>331</v>
      </c>
      <c r="M30" s="1">
        <v>100</v>
      </c>
    </row>
    <row r="31" spans="1:13" s="52" customFormat="1">
      <c r="A31" s="1">
        <v>22</v>
      </c>
      <c r="B31" s="1">
        <v>4354100</v>
      </c>
      <c r="C31" s="53" t="s">
        <v>367</v>
      </c>
      <c r="D31" s="11" t="s">
        <v>332</v>
      </c>
      <c r="E31" s="54" t="s">
        <v>235</v>
      </c>
      <c r="F31" s="1">
        <v>1</v>
      </c>
      <c r="G31" s="1">
        <v>1</v>
      </c>
      <c r="H31" s="11" t="s">
        <v>332</v>
      </c>
      <c r="I31" s="11" t="s">
        <v>332</v>
      </c>
      <c r="J31" s="54" t="s">
        <v>236</v>
      </c>
      <c r="K31" s="88" t="s">
        <v>239</v>
      </c>
      <c r="L31" s="89" t="s">
        <v>331</v>
      </c>
      <c r="M31" s="1">
        <v>100</v>
      </c>
    </row>
    <row r="32" spans="1:13" s="52" customFormat="1">
      <c r="A32" s="1">
        <v>23</v>
      </c>
      <c r="B32" s="1">
        <v>4354100</v>
      </c>
      <c r="C32" s="53" t="s">
        <v>367</v>
      </c>
      <c r="D32" s="11" t="s">
        <v>332</v>
      </c>
      <c r="E32" s="54" t="s">
        <v>235</v>
      </c>
      <c r="F32" s="1">
        <v>1</v>
      </c>
      <c r="G32" s="1">
        <v>1</v>
      </c>
      <c r="H32" s="11" t="s">
        <v>332</v>
      </c>
      <c r="I32" s="11" t="s">
        <v>332</v>
      </c>
      <c r="J32" s="54" t="s">
        <v>236</v>
      </c>
      <c r="K32" s="88" t="s">
        <v>239</v>
      </c>
      <c r="L32" s="89" t="s">
        <v>331</v>
      </c>
      <c r="M32" s="1">
        <v>100</v>
      </c>
    </row>
    <row r="33" spans="1:13" s="52" customFormat="1">
      <c r="A33" s="1">
        <v>24</v>
      </c>
      <c r="B33" s="1">
        <v>4354100</v>
      </c>
      <c r="C33" s="53" t="s">
        <v>367</v>
      </c>
      <c r="D33" s="11" t="s">
        <v>332</v>
      </c>
      <c r="E33" s="54" t="s">
        <v>235</v>
      </c>
      <c r="F33" s="1">
        <v>1</v>
      </c>
      <c r="G33" s="1">
        <v>1</v>
      </c>
      <c r="H33" s="11" t="s">
        <v>332</v>
      </c>
      <c r="I33" s="11" t="s">
        <v>332</v>
      </c>
      <c r="J33" s="54" t="s">
        <v>236</v>
      </c>
      <c r="K33" s="88" t="s">
        <v>239</v>
      </c>
      <c r="L33" s="89" t="s">
        <v>331</v>
      </c>
      <c r="M33" s="1">
        <v>100</v>
      </c>
    </row>
    <row r="34" spans="1:13" s="52" customFormat="1">
      <c r="A34" s="1">
        <v>25</v>
      </c>
      <c r="B34" s="1">
        <v>4354100</v>
      </c>
      <c r="C34" s="53" t="s">
        <v>367</v>
      </c>
      <c r="D34" s="11" t="s">
        <v>332</v>
      </c>
      <c r="E34" s="54" t="s">
        <v>235</v>
      </c>
      <c r="F34" s="1">
        <v>1</v>
      </c>
      <c r="G34" s="1">
        <v>1</v>
      </c>
      <c r="H34" s="11" t="s">
        <v>332</v>
      </c>
      <c r="I34" s="11" t="s">
        <v>332</v>
      </c>
      <c r="J34" s="54" t="s">
        <v>236</v>
      </c>
      <c r="K34" s="90" t="s">
        <v>239</v>
      </c>
      <c r="L34" s="91" t="s">
        <v>331</v>
      </c>
      <c r="M34" s="92">
        <v>100</v>
      </c>
    </row>
    <row r="35" spans="1:13" s="52" customFormat="1">
      <c r="A35" s="1">
        <v>26</v>
      </c>
      <c r="B35" s="1">
        <v>4252110</v>
      </c>
      <c r="C35" s="53" t="s">
        <v>368</v>
      </c>
      <c r="D35" s="11" t="s">
        <v>287</v>
      </c>
      <c r="E35" s="54" t="s">
        <v>234</v>
      </c>
      <c r="F35" s="1">
        <v>1</v>
      </c>
      <c r="G35" s="1">
        <v>1</v>
      </c>
      <c r="H35" s="11" t="s">
        <v>287</v>
      </c>
      <c r="I35" s="11" t="s">
        <v>287</v>
      </c>
      <c r="J35" s="54" t="s">
        <v>234</v>
      </c>
      <c r="K35" s="88" t="s">
        <v>238</v>
      </c>
      <c r="L35" s="89" t="s">
        <v>226</v>
      </c>
      <c r="M35" s="1">
        <v>100</v>
      </c>
    </row>
    <row r="36" spans="1:13" s="52" customFormat="1">
      <c r="A36" s="1">
        <v>27</v>
      </c>
      <c r="B36" s="1">
        <v>4252500</v>
      </c>
      <c r="C36" s="53" t="s">
        <v>357</v>
      </c>
      <c r="D36" s="11" t="s">
        <v>288</v>
      </c>
      <c r="E36" s="54" t="s">
        <v>235</v>
      </c>
      <c r="F36" s="1">
        <v>1736</v>
      </c>
      <c r="G36" s="1">
        <v>1736</v>
      </c>
      <c r="H36" s="11" t="s">
        <v>288</v>
      </c>
      <c r="I36" s="11" t="s">
        <v>288</v>
      </c>
      <c r="J36" s="54" t="s">
        <v>236</v>
      </c>
      <c r="K36" s="88" t="s">
        <v>239</v>
      </c>
      <c r="L36" s="89" t="s">
        <v>225</v>
      </c>
      <c r="M36" s="1">
        <v>100</v>
      </c>
    </row>
    <row r="37" spans="1:13" s="52" customFormat="1">
      <c r="A37" s="1">
        <v>28</v>
      </c>
      <c r="B37" s="1">
        <v>4252500</v>
      </c>
      <c r="C37" s="53" t="s">
        <v>357</v>
      </c>
      <c r="D37" s="11" t="s">
        <v>289</v>
      </c>
      <c r="E37" s="54" t="s">
        <v>235</v>
      </c>
      <c r="F37" s="1">
        <v>1833</v>
      </c>
      <c r="G37" s="1">
        <v>1833</v>
      </c>
      <c r="H37" s="11" t="s">
        <v>289</v>
      </c>
      <c r="I37" s="11" t="s">
        <v>289</v>
      </c>
      <c r="J37" s="54" t="s">
        <v>236</v>
      </c>
      <c r="K37" s="88" t="s">
        <v>239</v>
      </c>
      <c r="L37" s="89" t="s">
        <v>225</v>
      </c>
      <c r="M37" s="1">
        <v>100</v>
      </c>
    </row>
    <row r="38" spans="1:13" s="52" customFormat="1">
      <c r="A38" s="1">
        <v>29</v>
      </c>
      <c r="B38" s="1">
        <v>4252500</v>
      </c>
      <c r="C38" s="53" t="s">
        <v>357</v>
      </c>
      <c r="D38" s="11" t="s">
        <v>294</v>
      </c>
      <c r="E38" s="54" t="s">
        <v>235</v>
      </c>
      <c r="F38" s="1">
        <v>523</v>
      </c>
      <c r="G38" s="1">
        <v>523</v>
      </c>
      <c r="H38" s="11" t="s">
        <v>294</v>
      </c>
      <c r="I38" s="11" t="s">
        <v>294</v>
      </c>
      <c r="J38" s="54" t="s">
        <v>236</v>
      </c>
      <c r="K38" s="88" t="s">
        <v>239</v>
      </c>
      <c r="L38" s="89" t="s">
        <v>293</v>
      </c>
      <c r="M38" s="1">
        <v>100</v>
      </c>
    </row>
    <row r="39" spans="1:13" s="52" customFormat="1">
      <c r="A39" s="1">
        <v>30</v>
      </c>
      <c r="B39" s="1">
        <v>4252500</v>
      </c>
      <c r="C39" s="53" t="s">
        <v>357</v>
      </c>
      <c r="D39" s="11" t="s">
        <v>291</v>
      </c>
      <c r="E39" s="54" t="s">
        <v>235</v>
      </c>
      <c r="F39" s="1">
        <v>578</v>
      </c>
      <c r="G39" s="1">
        <v>578</v>
      </c>
      <c r="H39" s="11" t="s">
        <v>291</v>
      </c>
      <c r="I39" s="11" t="s">
        <v>291</v>
      </c>
      <c r="J39" s="54" t="s">
        <v>236</v>
      </c>
      <c r="K39" s="88" t="s">
        <v>239</v>
      </c>
      <c r="L39" s="89" t="s">
        <v>292</v>
      </c>
      <c r="M39" s="1">
        <v>100</v>
      </c>
    </row>
    <row r="40" spans="1:13" s="52" customFormat="1">
      <c r="A40" s="1">
        <v>31</v>
      </c>
      <c r="B40" s="1">
        <v>4252500</v>
      </c>
      <c r="C40" s="53" t="s">
        <v>357</v>
      </c>
      <c r="D40" s="11" t="s">
        <v>291</v>
      </c>
      <c r="E40" s="54" t="s">
        <v>235</v>
      </c>
      <c r="F40" s="1">
        <v>578</v>
      </c>
      <c r="G40" s="1">
        <v>578</v>
      </c>
      <c r="H40" s="11" t="s">
        <v>291</v>
      </c>
      <c r="I40" s="11" t="s">
        <v>291</v>
      </c>
      <c r="J40" s="54" t="s">
        <v>236</v>
      </c>
      <c r="K40" s="88" t="s">
        <v>239</v>
      </c>
      <c r="L40" s="89" t="s">
        <v>290</v>
      </c>
      <c r="M40" s="1">
        <v>100</v>
      </c>
    </row>
    <row r="41" spans="1:13" s="52" customFormat="1">
      <c r="A41" s="1">
        <v>32</v>
      </c>
      <c r="B41" s="1">
        <v>4252500</v>
      </c>
      <c r="C41" s="53" t="s">
        <v>357</v>
      </c>
      <c r="D41" s="11" t="s">
        <v>294</v>
      </c>
      <c r="E41" s="54" t="s">
        <v>235</v>
      </c>
      <c r="F41" s="1">
        <v>523</v>
      </c>
      <c r="G41" s="1">
        <v>523</v>
      </c>
      <c r="H41" s="11" t="s">
        <v>294</v>
      </c>
      <c r="I41" s="11" t="s">
        <v>294</v>
      </c>
      <c r="J41" s="54" t="s">
        <v>236</v>
      </c>
      <c r="K41" s="88" t="s">
        <v>239</v>
      </c>
      <c r="L41" s="89" t="s">
        <v>295</v>
      </c>
      <c r="M41" s="1">
        <v>100</v>
      </c>
    </row>
    <row r="42" spans="1:13" s="52" customFormat="1">
      <c r="A42" s="1">
        <v>33</v>
      </c>
      <c r="B42" s="1">
        <v>4252120</v>
      </c>
      <c r="C42" s="53" t="s">
        <v>369</v>
      </c>
      <c r="D42" s="11" t="s">
        <v>297</v>
      </c>
      <c r="E42" s="54" t="s">
        <v>235</v>
      </c>
      <c r="F42" s="1">
        <v>60</v>
      </c>
      <c r="G42" s="1">
        <v>60</v>
      </c>
      <c r="H42" s="11" t="s">
        <v>297</v>
      </c>
      <c r="I42" s="11" t="s">
        <v>297</v>
      </c>
      <c r="J42" s="54" t="s">
        <v>233</v>
      </c>
      <c r="K42" s="88" t="s">
        <v>238</v>
      </c>
      <c r="L42" s="89" t="s">
        <v>244</v>
      </c>
      <c r="M42" s="1">
        <v>100</v>
      </c>
    </row>
    <row r="43" spans="1:13" s="52" customFormat="1">
      <c r="A43" s="1">
        <v>34</v>
      </c>
      <c r="B43" s="1">
        <v>4252110</v>
      </c>
      <c r="C43" s="53" t="s">
        <v>370</v>
      </c>
      <c r="D43" s="11" t="s">
        <v>296</v>
      </c>
      <c r="E43" s="54" t="s">
        <v>234</v>
      </c>
      <c r="F43" s="1">
        <v>1</v>
      </c>
      <c r="G43" s="1">
        <v>1</v>
      </c>
      <c r="H43" s="11" t="s">
        <v>296</v>
      </c>
      <c r="I43" s="11" t="s">
        <v>296</v>
      </c>
      <c r="J43" s="54" t="s">
        <v>234</v>
      </c>
      <c r="K43" s="88" t="s">
        <v>238</v>
      </c>
      <c r="L43" s="89" t="s">
        <v>226</v>
      </c>
      <c r="M43" s="1">
        <v>100</v>
      </c>
    </row>
    <row r="44" spans="1:13" s="52" customFormat="1">
      <c r="A44" s="1">
        <v>35</v>
      </c>
      <c r="B44" s="1">
        <v>4252110</v>
      </c>
      <c r="C44" s="53" t="s">
        <v>368</v>
      </c>
      <c r="D44" s="11" t="s">
        <v>306</v>
      </c>
      <c r="E44" s="54" t="s">
        <v>234</v>
      </c>
      <c r="F44" s="1">
        <v>1</v>
      </c>
      <c r="G44" s="1">
        <v>1</v>
      </c>
      <c r="H44" s="11" t="s">
        <v>306</v>
      </c>
      <c r="I44" s="11" t="s">
        <v>306</v>
      </c>
      <c r="J44" s="54" t="s">
        <v>234</v>
      </c>
      <c r="K44" s="88" t="s">
        <v>238</v>
      </c>
      <c r="L44" s="89" t="s">
        <v>305</v>
      </c>
      <c r="M44" s="1">
        <v>100</v>
      </c>
    </row>
    <row r="45" spans="1:13" s="52" customFormat="1">
      <c r="A45" s="1">
        <v>36</v>
      </c>
      <c r="B45" s="1">
        <v>4252110</v>
      </c>
      <c r="C45" s="53" t="s">
        <v>371</v>
      </c>
      <c r="D45" s="11" t="s">
        <v>298</v>
      </c>
      <c r="E45" s="54" t="s">
        <v>234</v>
      </c>
      <c r="F45" s="1">
        <v>2</v>
      </c>
      <c r="G45" s="1">
        <v>2</v>
      </c>
      <c r="H45" s="11" t="s">
        <v>298</v>
      </c>
      <c r="I45" s="11" t="s">
        <v>298</v>
      </c>
      <c r="J45" s="54" t="s">
        <v>234</v>
      </c>
      <c r="K45" s="88" t="s">
        <v>238</v>
      </c>
      <c r="L45" s="89" t="s">
        <v>226</v>
      </c>
      <c r="M45" s="1">
        <v>100</v>
      </c>
    </row>
    <row r="46" spans="1:13" s="52" customFormat="1">
      <c r="A46" s="1">
        <v>37</v>
      </c>
      <c r="B46" s="1">
        <v>4252110</v>
      </c>
      <c r="C46" s="53" t="s">
        <v>372</v>
      </c>
      <c r="D46" s="11" t="s">
        <v>299</v>
      </c>
      <c r="E46" s="54" t="s">
        <v>234</v>
      </c>
      <c r="F46" s="1">
        <v>2</v>
      </c>
      <c r="G46" s="1">
        <v>2</v>
      </c>
      <c r="H46" s="11" t="s">
        <v>299</v>
      </c>
      <c r="I46" s="11" t="s">
        <v>299</v>
      </c>
      <c r="J46" s="54" t="s">
        <v>234</v>
      </c>
      <c r="K46" s="88" t="s">
        <v>238</v>
      </c>
      <c r="L46" s="89" t="s">
        <v>226</v>
      </c>
      <c r="M46" s="1">
        <v>100</v>
      </c>
    </row>
    <row r="47" spans="1:13" s="52" customFormat="1">
      <c r="A47" s="1">
        <v>38</v>
      </c>
      <c r="B47" s="1">
        <v>4252110</v>
      </c>
      <c r="C47" s="53" t="s">
        <v>373</v>
      </c>
      <c r="D47" s="11" t="s">
        <v>300</v>
      </c>
      <c r="E47" s="54" t="s">
        <v>234</v>
      </c>
      <c r="F47" s="1">
        <v>1</v>
      </c>
      <c r="G47" s="1">
        <v>1</v>
      </c>
      <c r="H47" s="11" t="s">
        <v>300</v>
      </c>
      <c r="I47" s="11" t="s">
        <v>300</v>
      </c>
      <c r="J47" s="54" t="s">
        <v>234</v>
      </c>
      <c r="K47" s="88" t="s">
        <v>238</v>
      </c>
      <c r="L47" s="89" t="s">
        <v>226</v>
      </c>
      <c r="M47" s="1">
        <v>100</v>
      </c>
    </row>
    <row r="48" spans="1:13" s="52" customFormat="1">
      <c r="A48" s="1">
        <v>39</v>
      </c>
      <c r="B48" s="1">
        <v>4252110</v>
      </c>
      <c r="C48" s="53" t="s">
        <v>374</v>
      </c>
      <c r="D48" s="11" t="s">
        <v>301</v>
      </c>
      <c r="E48" s="54" t="s">
        <v>234</v>
      </c>
      <c r="F48" s="1">
        <v>1</v>
      </c>
      <c r="G48" s="1">
        <v>1</v>
      </c>
      <c r="H48" s="11" t="s">
        <v>301</v>
      </c>
      <c r="I48" s="11" t="s">
        <v>301</v>
      </c>
      <c r="J48" s="54" t="s">
        <v>234</v>
      </c>
      <c r="K48" s="88" t="s">
        <v>238</v>
      </c>
      <c r="L48" s="89" t="s">
        <v>226</v>
      </c>
      <c r="M48" s="1">
        <v>100</v>
      </c>
    </row>
    <row r="49" spans="1:13" s="52" customFormat="1">
      <c r="A49" s="1">
        <v>40</v>
      </c>
      <c r="B49" s="1">
        <v>4252110</v>
      </c>
      <c r="C49" s="53" t="s">
        <v>375</v>
      </c>
      <c r="D49" s="11" t="s">
        <v>302</v>
      </c>
      <c r="E49" s="54" t="s">
        <v>234</v>
      </c>
      <c r="F49" s="1">
        <v>1</v>
      </c>
      <c r="G49" s="1">
        <v>1</v>
      </c>
      <c r="H49" s="11" t="s">
        <v>302</v>
      </c>
      <c r="I49" s="11" t="s">
        <v>302</v>
      </c>
      <c r="J49" s="54" t="s">
        <v>234</v>
      </c>
      <c r="K49" s="88" t="s">
        <v>238</v>
      </c>
      <c r="L49" s="89" t="s">
        <v>226</v>
      </c>
      <c r="M49" s="1">
        <v>100</v>
      </c>
    </row>
    <row r="50" spans="1:13" s="52" customFormat="1">
      <c r="A50" s="1">
        <v>41</v>
      </c>
      <c r="B50" s="1">
        <v>4252110</v>
      </c>
      <c r="C50" s="53" t="s">
        <v>376</v>
      </c>
      <c r="D50" s="11" t="s">
        <v>303</v>
      </c>
      <c r="E50" s="54" t="s">
        <v>234</v>
      </c>
      <c r="F50" s="1">
        <v>2</v>
      </c>
      <c r="G50" s="1">
        <v>2</v>
      </c>
      <c r="H50" s="11" t="s">
        <v>303</v>
      </c>
      <c r="I50" s="11" t="s">
        <v>303</v>
      </c>
      <c r="J50" s="54" t="s">
        <v>234</v>
      </c>
      <c r="K50" s="88" t="s">
        <v>238</v>
      </c>
      <c r="L50" s="89" t="s">
        <v>226</v>
      </c>
      <c r="M50" s="1">
        <v>100</v>
      </c>
    </row>
    <row r="51" spans="1:13" s="52" customFormat="1">
      <c r="A51" s="1">
        <v>42</v>
      </c>
      <c r="B51" s="1">
        <v>4252110</v>
      </c>
      <c r="C51" s="53" t="s">
        <v>370</v>
      </c>
      <c r="D51" s="11" t="s">
        <v>304</v>
      </c>
      <c r="E51" s="54" t="s">
        <v>234</v>
      </c>
      <c r="F51" s="1">
        <v>1</v>
      </c>
      <c r="G51" s="1">
        <v>1</v>
      </c>
      <c r="H51" s="11" t="s">
        <v>304</v>
      </c>
      <c r="I51" s="11" t="s">
        <v>304</v>
      </c>
      <c r="J51" s="54" t="s">
        <v>234</v>
      </c>
      <c r="K51" s="88" t="s">
        <v>238</v>
      </c>
      <c r="L51" s="89" t="s">
        <v>226</v>
      </c>
      <c r="M51" s="1">
        <v>100</v>
      </c>
    </row>
    <row r="52" spans="1:13" s="52" customFormat="1">
      <c r="A52" s="1">
        <v>43</v>
      </c>
      <c r="B52" s="1">
        <v>4354910</v>
      </c>
      <c r="C52" s="53" t="s">
        <v>377</v>
      </c>
      <c r="D52" s="11" t="s">
        <v>308</v>
      </c>
      <c r="E52" s="54" t="s">
        <v>234</v>
      </c>
      <c r="F52" s="1">
        <v>1</v>
      </c>
      <c r="G52" s="1">
        <v>1</v>
      </c>
      <c r="H52" s="11" t="s">
        <v>308</v>
      </c>
      <c r="I52" s="11" t="s">
        <v>308</v>
      </c>
      <c r="J52" s="54" t="s">
        <v>234</v>
      </c>
      <c r="K52" s="88" t="s">
        <v>238</v>
      </c>
      <c r="L52" s="89" t="s">
        <v>307</v>
      </c>
      <c r="M52" s="1">
        <v>100</v>
      </c>
    </row>
    <row r="53" spans="1:13" s="52" customFormat="1">
      <c r="A53" s="1">
        <v>44</v>
      </c>
      <c r="B53" s="1">
        <v>4299990</v>
      </c>
      <c r="C53" s="53" t="s">
        <v>378</v>
      </c>
      <c r="D53" s="11" t="s">
        <v>333</v>
      </c>
      <c r="E53" s="54" t="s">
        <v>235</v>
      </c>
      <c r="F53" s="1">
        <v>10</v>
      </c>
      <c r="G53" s="1">
        <v>10</v>
      </c>
      <c r="H53" s="11" t="s">
        <v>333</v>
      </c>
      <c r="I53" s="11" t="s">
        <v>333</v>
      </c>
      <c r="J53" s="54" t="s">
        <v>237</v>
      </c>
      <c r="K53" s="88" t="s">
        <v>238</v>
      </c>
      <c r="L53" s="89" t="s">
        <v>227</v>
      </c>
      <c r="M53" s="1">
        <v>100</v>
      </c>
    </row>
    <row r="54" spans="1:13" s="52" customFormat="1">
      <c r="A54" s="1">
        <v>45</v>
      </c>
      <c r="B54" s="1">
        <v>4252110</v>
      </c>
      <c r="C54" s="53" t="s">
        <v>379</v>
      </c>
      <c r="D54" s="11" t="s">
        <v>334</v>
      </c>
      <c r="E54" s="54" t="s">
        <v>235</v>
      </c>
      <c r="F54" s="1">
        <v>20</v>
      </c>
      <c r="G54" s="1">
        <v>20</v>
      </c>
      <c r="H54" s="11" t="s">
        <v>334</v>
      </c>
      <c r="I54" s="11" t="s">
        <v>334</v>
      </c>
      <c r="J54" s="54" t="s">
        <v>235</v>
      </c>
      <c r="K54" s="88" t="s">
        <v>238</v>
      </c>
      <c r="L54" s="89" t="s">
        <v>244</v>
      </c>
      <c r="M54" s="1">
        <v>100</v>
      </c>
    </row>
    <row r="55" spans="1:13" s="52" customFormat="1">
      <c r="A55" s="1">
        <v>46</v>
      </c>
      <c r="B55" s="1">
        <v>4252500</v>
      </c>
      <c r="C55" s="53" t="s">
        <v>380</v>
      </c>
      <c r="D55" s="11" t="s">
        <v>336</v>
      </c>
      <c r="E55" s="54" t="s">
        <v>234</v>
      </c>
      <c r="F55" s="1">
        <v>4</v>
      </c>
      <c r="G55" s="1">
        <v>4</v>
      </c>
      <c r="H55" s="11" t="s">
        <v>336</v>
      </c>
      <c r="I55" s="11" t="s">
        <v>336</v>
      </c>
      <c r="J55" s="54" t="s">
        <v>234</v>
      </c>
      <c r="K55" s="88" t="s">
        <v>238</v>
      </c>
      <c r="L55" s="89" t="s">
        <v>335</v>
      </c>
      <c r="M55" s="1">
        <v>100</v>
      </c>
    </row>
    <row r="56" spans="1:13" s="52" customFormat="1">
      <c r="A56" s="1">
        <v>47</v>
      </c>
      <c r="B56" s="1">
        <v>4252110</v>
      </c>
      <c r="C56" s="53" t="s">
        <v>360</v>
      </c>
      <c r="D56" s="11" t="s">
        <v>338</v>
      </c>
      <c r="E56" s="54" t="s">
        <v>234</v>
      </c>
      <c r="F56" s="1">
        <v>1</v>
      </c>
      <c r="G56" s="1">
        <v>1</v>
      </c>
      <c r="H56" s="11" t="s">
        <v>338</v>
      </c>
      <c r="I56" s="11" t="s">
        <v>338</v>
      </c>
      <c r="J56" s="54" t="s">
        <v>234</v>
      </c>
      <c r="K56" s="88" t="s">
        <v>238</v>
      </c>
      <c r="L56" s="89" t="s">
        <v>337</v>
      </c>
      <c r="M56" s="1">
        <v>100</v>
      </c>
    </row>
    <row r="57" spans="1:13" s="52" customFormat="1">
      <c r="A57" s="1">
        <v>48</v>
      </c>
      <c r="B57" s="1">
        <v>4252110</v>
      </c>
      <c r="C57" s="53" t="s">
        <v>360</v>
      </c>
      <c r="D57" s="11" t="s">
        <v>338</v>
      </c>
      <c r="E57" s="54" t="s">
        <v>234</v>
      </c>
      <c r="F57" s="1">
        <v>1</v>
      </c>
      <c r="G57" s="1">
        <v>1</v>
      </c>
      <c r="H57" s="11" t="s">
        <v>338</v>
      </c>
      <c r="I57" s="11" t="s">
        <v>338</v>
      </c>
      <c r="J57" s="54" t="s">
        <v>234</v>
      </c>
      <c r="K57" s="88" t="s">
        <v>238</v>
      </c>
      <c r="L57" s="89" t="s">
        <v>337</v>
      </c>
      <c r="M57" s="1">
        <v>100</v>
      </c>
    </row>
    <row r="58" spans="1:13" s="52" customFormat="1">
      <c r="A58" s="1">
        <v>49</v>
      </c>
      <c r="B58" s="1">
        <v>4252110</v>
      </c>
      <c r="C58" s="53" t="s">
        <v>360</v>
      </c>
      <c r="D58" s="11" t="s">
        <v>338</v>
      </c>
      <c r="E58" s="54" t="s">
        <v>234</v>
      </c>
      <c r="F58" s="1">
        <v>1</v>
      </c>
      <c r="G58" s="1">
        <v>1</v>
      </c>
      <c r="H58" s="11" t="s">
        <v>338</v>
      </c>
      <c r="I58" s="11" t="s">
        <v>338</v>
      </c>
      <c r="J58" s="54" t="s">
        <v>234</v>
      </c>
      <c r="K58" s="88" t="s">
        <v>238</v>
      </c>
      <c r="L58" s="89" t="s">
        <v>337</v>
      </c>
      <c r="M58" s="1">
        <v>100</v>
      </c>
    </row>
    <row r="59" spans="1:13" s="52" customFormat="1">
      <c r="A59" s="1">
        <v>50</v>
      </c>
      <c r="B59" s="1">
        <v>4252110</v>
      </c>
      <c r="C59" s="7" t="s">
        <v>360</v>
      </c>
      <c r="D59" s="11" t="s">
        <v>338</v>
      </c>
      <c r="E59" s="54" t="s">
        <v>234</v>
      </c>
      <c r="F59" s="1">
        <v>1</v>
      </c>
      <c r="G59" s="1">
        <v>1</v>
      </c>
      <c r="H59" s="11" t="s">
        <v>338</v>
      </c>
      <c r="I59" s="11" t="s">
        <v>338</v>
      </c>
      <c r="J59" s="54" t="s">
        <v>234</v>
      </c>
      <c r="K59" s="88" t="s">
        <v>238</v>
      </c>
      <c r="L59" s="89" t="s">
        <v>337</v>
      </c>
      <c r="M59" s="1">
        <v>100</v>
      </c>
    </row>
    <row r="60" spans="1:13" s="52" customFormat="1" ht="30">
      <c r="A60" s="1">
        <v>51</v>
      </c>
      <c r="B60" s="1">
        <v>4333100</v>
      </c>
      <c r="C60" s="7" t="s">
        <v>381</v>
      </c>
      <c r="D60" s="93" t="s">
        <v>382</v>
      </c>
      <c r="E60" s="54" t="s">
        <v>235</v>
      </c>
      <c r="F60" s="1">
        <v>1</v>
      </c>
      <c r="G60" s="1">
        <v>1</v>
      </c>
      <c r="H60" s="93" t="s">
        <v>382</v>
      </c>
      <c r="I60" s="93" t="s">
        <v>382</v>
      </c>
      <c r="J60" s="54" t="s">
        <v>236</v>
      </c>
      <c r="K60" s="88" t="s">
        <v>238</v>
      </c>
      <c r="L60" s="94" t="s">
        <v>229</v>
      </c>
      <c r="M60" s="1"/>
    </row>
    <row r="61" spans="1:13" s="52" customFormat="1" ht="30">
      <c r="A61" s="1">
        <v>52</v>
      </c>
      <c r="B61" s="1">
        <v>4333100</v>
      </c>
      <c r="C61" s="7" t="s">
        <v>381</v>
      </c>
      <c r="D61" s="93" t="s">
        <v>382</v>
      </c>
      <c r="E61" s="54" t="s">
        <v>235</v>
      </c>
      <c r="F61" s="1">
        <v>1</v>
      </c>
      <c r="G61" s="1">
        <v>1</v>
      </c>
      <c r="H61" s="93" t="s">
        <v>382</v>
      </c>
      <c r="I61" s="93" t="s">
        <v>382</v>
      </c>
      <c r="J61" s="54" t="s">
        <v>236</v>
      </c>
      <c r="K61" s="88" t="s">
        <v>238</v>
      </c>
      <c r="L61" s="94" t="s">
        <v>229</v>
      </c>
      <c r="M61" s="1"/>
    </row>
    <row r="62" spans="1:13" s="52" customFormat="1" ht="30">
      <c r="A62" s="1">
        <v>53</v>
      </c>
      <c r="B62" s="1">
        <v>4333100</v>
      </c>
      <c r="C62" s="7" t="s">
        <v>381</v>
      </c>
      <c r="D62" s="93" t="s">
        <v>382</v>
      </c>
      <c r="E62" s="54" t="s">
        <v>235</v>
      </c>
      <c r="F62" s="1">
        <v>1</v>
      </c>
      <c r="G62" s="1">
        <v>1</v>
      </c>
      <c r="H62" s="93" t="s">
        <v>382</v>
      </c>
      <c r="I62" s="93" t="s">
        <v>382</v>
      </c>
      <c r="J62" s="54" t="s">
        <v>236</v>
      </c>
      <c r="K62" s="88" t="s">
        <v>238</v>
      </c>
      <c r="L62" s="94" t="s">
        <v>229</v>
      </c>
      <c r="M62" s="1"/>
    </row>
    <row r="63" spans="1:13" s="52" customFormat="1" ht="30">
      <c r="A63" s="1">
        <v>54</v>
      </c>
      <c r="B63" s="1">
        <v>4333100</v>
      </c>
      <c r="C63" s="7" t="s">
        <v>381</v>
      </c>
      <c r="D63" s="93" t="s">
        <v>382</v>
      </c>
      <c r="E63" s="54" t="s">
        <v>235</v>
      </c>
      <c r="F63" s="1">
        <v>1</v>
      </c>
      <c r="G63" s="1">
        <v>1</v>
      </c>
      <c r="H63" s="93" t="s">
        <v>382</v>
      </c>
      <c r="I63" s="93" t="s">
        <v>382</v>
      </c>
      <c r="J63" s="54" t="s">
        <v>236</v>
      </c>
      <c r="K63" s="88" t="s">
        <v>238</v>
      </c>
      <c r="L63" s="94" t="s">
        <v>229</v>
      </c>
      <c r="M63" s="1"/>
    </row>
    <row r="64" spans="1:13" s="52" customFormat="1" ht="30">
      <c r="A64" s="1">
        <v>55</v>
      </c>
      <c r="B64" s="1">
        <v>4333100</v>
      </c>
      <c r="C64" s="7" t="s">
        <v>381</v>
      </c>
      <c r="D64" s="93" t="s">
        <v>382</v>
      </c>
      <c r="E64" s="54" t="s">
        <v>235</v>
      </c>
      <c r="F64" s="1">
        <v>1</v>
      </c>
      <c r="G64" s="1">
        <v>1</v>
      </c>
      <c r="H64" s="93" t="s">
        <v>382</v>
      </c>
      <c r="I64" s="93" t="s">
        <v>382</v>
      </c>
      <c r="J64" s="54" t="s">
        <v>236</v>
      </c>
      <c r="K64" s="88" t="s">
        <v>238</v>
      </c>
      <c r="L64" s="94" t="s">
        <v>229</v>
      </c>
      <c r="M64" s="1"/>
    </row>
    <row r="65" spans="1:13" s="52" customFormat="1" ht="30">
      <c r="A65" s="1">
        <v>56</v>
      </c>
      <c r="B65" s="1">
        <v>4333100</v>
      </c>
      <c r="C65" s="7" t="s">
        <v>381</v>
      </c>
      <c r="D65" s="93" t="s">
        <v>382</v>
      </c>
      <c r="E65" s="54" t="s">
        <v>235</v>
      </c>
      <c r="F65" s="1">
        <v>1</v>
      </c>
      <c r="G65" s="1">
        <v>1</v>
      </c>
      <c r="H65" s="93" t="s">
        <v>382</v>
      </c>
      <c r="I65" s="93" t="s">
        <v>382</v>
      </c>
      <c r="J65" s="54" t="s">
        <v>236</v>
      </c>
      <c r="K65" s="88" t="s">
        <v>238</v>
      </c>
      <c r="L65" s="94" t="s">
        <v>229</v>
      </c>
      <c r="M65" s="1"/>
    </row>
    <row r="66" spans="1:13" s="52" customFormat="1">
      <c r="A66" s="1">
        <v>57</v>
      </c>
      <c r="B66" s="1">
        <v>4252110</v>
      </c>
      <c r="C66" s="53" t="s">
        <v>353</v>
      </c>
      <c r="D66" s="11"/>
      <c r="E66" s="54" t="s">
        <v>234</v>
      </c>
      <c r="F66" s="1">
        <v>1457</v>
      </c>
      <c r="G66" s="1">
        <v>1457</v>
      </c>
      <c r="H66" s="93" t="s">
        <v>309</v>
      </c>
      <c r="I66" s="93" t="s">
        <v>309</v>
      </c>
      <c r="J66" s="54" t="s">
        <v>234</v>
      </c>
      <c r="K66" s="88" t="s">
        <v>238</v>
      </c>
      <c r="L66" s="94" t="s">
        <v>222</v>
      </c>
      <c r="M66" s="1"/>
    </row>
    <row r="67" spans="1:13" s="52" customFormat="1">
      <c r="A67" s="1">
        <v>58</v>
      </c>
      <c r="B67" s="1">
        <v>4252110</v>
      </c>
      <c r="C67" s="53" t="s">
        <v>353</v>
      </c>
      <c r="D67" s="11"/>
      <c r="E67" s="54" t="s">
        <v>234</v>
      </c>
      <c r="F67" s="1">
        <v>47</v>
      </c>
      <c r="G67" s="1">
        <v>47</v>
      </c>
      <c r="H67" s="93" t="s">
        <v>310</v>
      </c>
      <c r="I67" s="93" t="s">
        <v>310</v>
      </c>
      <c r="J67" s="54" t="s">
        <v>234</v>
      </c>
      <c r="K67" s="88" t="s">
        <v>238</v>
      </c>
      <c r="L67" s="94" t="s">
        <v>222</v>
      </c>
      <c r="M67" s="1"/>
    </row>
    <row r="68" spans="1:13" s="52" customFormat="1">
      <c r="A68" s="1">
        <v>59</v>
      </c>
      <c r="B68" s="1">
        <v>4299990</v>
      </c>
      <c r="C68" s="53" t="s">
        <v>383</v>
      </c>
      <c r="D68" s="11" t="s">
        <v>257</v>
      </c>
      <c r="E68" s="54" t="s">
        <v>234</v>
      </c>
      <c r="F68" s="1">
        <v>17</v>
      </c>
      <c r="G68" s="1">
        <v>17</v>
      </c>
      <c r="H68" s="11" t="s">
        <v>257</v>
      </c>
      <c r="I68" s="11" t="s">
        <v>257</v>
      </c>
      <c r="J68" s="54" t="s">
        <v>234</v>
      </c>
      <c r="K68" s="88" t="s">
        <v>238</v>
      </c>
      <c r="L68" s="89" t="s">
        <v>256</v>
      </c>
      <c r="M68" s="1">
        <v>100</v>
      </c>
    </row>
    <row r="69" spans="1:13" s="52" customFormat="1">
      <c r="A69" s="1">
        <v>60</v>
      </c>
      <c r="B69" s="1">
        <v>4252110</v>
      </c>
      <c r="C69" s="53" t="s">
        <v>384</v>
      </c>
      <c r="D69" s="11" t="s">
        <v>261</v>
      </c>
      <c r="E69" s="54" t="s">
        <v>235</v>
      </c>
      <c r="F69" s="55">
        <v>150</v>
      </c>
      <c r="G69" s="55">
        <v>150</v>
      </c>
      <c r="H69" s="11" t="s">
        <v>261</v>
      </c>
      <c r="I69" s="11" t="s">
        <v>261</v>
      </c>
      <c r="J69" s="54" t="s">
        <v>236</v>
      </c>
      <c r="K69" s="88" t="s">
        <v>238</v>
      </c>
      <c r="L69" s="89" t="s">
        <v>260</v>
      </c>
      <c r="M69" s="1">
        <v>100</v>
      </c>
    </row>
    <row r="70" spans="1:13" s="52" customFormat="1">
      <c r="A70" s="1">
        <v>61</v>
      </c>
      <c r="B70" s="1">
        <v>4252110</v>
      </c>
      <c r="C70" s="53" t="s">
        <v>385</v>
      </c>
      <c r="D70" s="11" t="s">
        <v>262</v>
      </c>
      <c r="E70" s="54" t="s">
        <v>235</v>
      </c>
      <c r="F70" s="1">
        <v>100</v>
      </c>
      <c r="G70" s="1">
        <v>100</v>
      </c>
      <c r="H70" s="11" t="s">
        <v>262</v>
      </c>
      <c r="I70" s="11" t="s">
        <v>262</v>
      </c>
      <c r="J70" s="54" t="s">
        <v>236</v>
      </c>
      <c r="K70" s="88" t="s">
        <v>238</v>
      </c>
      <c r="L70" s="89" t="s">
        <v>260</v>
      </c>
      <c r="M70" s="1">
        <v>100</v>
      </c>
    </row>
    <row r="71" spans="1:13" s="52" customFormat="1">
      <c r="A71" s="1">
        <v>62</v>
      </c>
      <c r="B71" s="1">
        <v>4252110</v>
      </c>
      <c r="C71" s="53" t="s">
        <v>386</v>
      </c>
      <c r="D71" s="11" t="s">
        <v>263</v>
      </c>
      <c r="E71" s="54" t="s">
        <v>235</v>
      </c>
      <c r="F71" s="1">
        <v>10</v>
      </c>
      <c r="G71" s="1">
        <v>10</v>
      </c>
      <c r="H71" s="11" t="s">
        <v>263</v>
      </c>
      <c r="I71" s="11" t="s">
        <v>263</v>
      </c>
      <c r="J71" s="54" t="s">
        <v>233</v>
      </c>
      <c r="K71" s="88" t="s">
        <v>238</v>
      </c>
      <c r="L71" s="89" t="s">
        <v>260</v>
      </c>
      <c r="M71" s="1">
        <v>100</v>
      </c>
    </row>
    <row r="72" spans="1:13" s="52" customFormat="1">
      <c r="A72" s="1">
        <v>63</v>
      </c>
      <c r="B72" s="1">
        <v>4252110</v>
      </c>
      <c r="C72" s="53" t="s">
        <v>387</v>
      </c>
      <c r="D72" s="11" t="s">
        <v>264</v>
      </c>
      <c r="E72" s="54" t="s">
        <v>235</v>
      </c>
      <c r="F72" s="1">
        <v>6</v>
      </c>
      <c r="G72" s="1">
        <v>6</v>
      </c>
      <c r="H72" s="11" t="s">
        <v>264</v>
      </c>
      <c r="I72" s="11" t="s">
        <v>264</v>
      </c>
      <c r="J72" s="54" t="s">
        <v>233</v>
      </c>
      <c r="K72" s="88" t="s">
        <v>238</v>
      </c>
      <c r="L72" s="89" t="s">
        <v>260</v>
      </c>
      <c r="M72" s="1">
        <v>100</v>
      </c>
    </row>
    <row r="73" spans="1:13" s="52" customFormat="1">
      <c r="A73" s="1">
        <v>64</v>
      </c>
      <c r="B73" s="1">
        <v>4252110</v>
      </c>
      <c r="C73" s="53" t="s">
        <v>385</v>
      </c>
      <c r="D73" s="11" t="s">
        <v>265</v>
      </c>
      <c r="E73" s="54" t="s">
        <v>235</v>
      </c>
      <c r="F73" s="1">
        <v>150</v>
      </c>
      <c r="G73" s="1">
        <v>150</v>
      </c>
      <c r="H73" s="11" t="s">
        <v>265</v>
      </c>
      <c r="I73" s="11" t="s">
        <v>265</v>
      </c>
      <c r="J73" s="54" t="s">
        <v>233</v>
      </c>
      <c r="K73" s="88" t="s">
        <v>238</v>
      </c>
      <c r="L73" s="89" t="s">
        <v>260</v>
      </c>
      <c r="M73" s="1">
        <v>100</v>
      </c>
    </row>
    <row r="74" spans="1:13" s="52" customFormat="1">
      <c r="A74" s="1">
        <v>65</v>
      </c>
      <c r="B74" s="1">
        <v>4252110</v>
      </c>
      <c r="C74" s="53" t="s">
        <v>385</v>
      </c>
      <c r="D74" s="11" t="s">
        <v>266</v>
      </c>
      <c r="E74" s="54" t="s">
        <v>235</v>
      </c>
      <c r="F74" s="1">
        <v>309</v>
      </c>
      <c r="G74" s="1">
        <v>309</v>
      </c>
      <c r="H74" s="11" t="s">
        <v>266</v>
      </c>
      <c r="I74" s="11" t="s">
        <v>266</v>
      </c>
      <c r="J74" s="54" t="s">
        <v>237</v>
      </c>
      <c r="K74" s="88" t="s">
        <v>238</v>
      </c>
      <c r="L74" s="89" t="s">
        <v>260</v>
      </c>
      <c r="M74" s="1">
        <v>100</v>
      </c>
    </row>
    <row r="75" spans="1:13" s="52" customFormat="1">
      <c r="A75" s="1">
        <v>66</v>
      </c>
      <c r="B75" s="1">
        <v>4252110</v>
      </c>
      <c r="C75" s="53" t="s">
        <v>386</v>
      </c>
      <c r="D75" s="11" t="s">
        <v>263</v>
      </c>
      <c r="E75" s="54" t="s">
        <v>235</v>
      </c>
      <c r="F75" s="1">
        <v>10</v>
      </c>
      <c r="G75" s="1">
        <v>10</v>
      </c>
      <c r="H75" s="11" t="s">
        <v>263</v>
      </c>
      <c r="I75" s="11" t="s">
        <v>263</v>
      </c>
      <c r="J75" s="54" t="s">
        <v>237</v>
      </c>
      <c r="K75" s="88" t="s">
        <v>238</v>
      </c>
      <c r="L75" s="89" t="s">
        <v>260</v>
      </c>
      <c r="M75" s="1">
        <v>100</v>
      </c>
    </row>
    <row r="76" spans="1:13" s="52" customFormat="1">
      <c r="A76" s="1">
        <v>67</v>
      </c>
      <c r="B76" s="1">
        <v>4252110</v>
      </c>
      <c r="C76" s="53" t="s">
        <v>388</v>
      </c>
      <c r="D76" s="11" t="s">
        <v>261</v>
      </c>
      <c r="E76" s="54" t="s">
        <v>235</v>
      </c>
      <c r="F76" s="1">
        <v>150</v>
      </c>
      <c r="G76" s="1">
        <v>150</v>
      </c>
      <c r="H76" s="11" t="s">
        <v>261</v>
      </c>
      <c r="I76" s="11" t="s">
        <v>261</v>
      </c>
      <c r="J76" s="54" t="s">
        <v>237</v>
      </c>
      <c r="K76" s="88" t="s">
        <v>238</v>
      </c>
      <c r="L76" s="89" t="s">
        <v>260</v>
      </c>
      <c r="M76" s="1">
        <v>100</v>
      </c>
    </row>
    <row r="77" spans="1:13" s="52" customFormat="1">
      <c r="A77" s="1">
        <v>68</v>
      </c>
      <c r="B77" s="1">
        <v>4252110</v>
      </c>
      <c r="C77" s="53" t="s">
        <v>385</v>
      </c>
      <c r="D77" s="11" t="s">
        <v>267</v>
      </c>
      <c r="E77" s="54" t="s">
        <v>235</v>
      </c>
      <c r="F77" s="1">
        <v>41</v>
      </c>
      <c r="G77" s="1">
        <v>41</v>
      </c>
      <c r="H77" s="11" t="s">
        <v>267</v>
      </c>
      <c r="I77" s="11" t="s">
        <v>267</v>
      </c>
      <c r="J77" s="54" t="s">
        <v>237</v>
      </c>
      <c r="K77" s="88" t="s">
        <v>238</v>
      </c>
      <c r="L77" s="89" t="s">
        <v>260</v>
      </c>
      <c r="M77" s="1">
        <v>100</v>
      </c>
    </row>
    <row r="78" spans="1:13" s="52" customFormat="1">
      <c r="A78" s="1">
        <v>69</v>
      </c>
      <c r="B78" s="1">
        <v>4252110</v>
      </c>
      <c r="C78" s="53" t="s">
        <v>385</v>
      </c>
      <c r="D78" s="11" t="s">
        <v>269</v>
      </c>
      <c r="E78" s="54" t="s">
        <v>235</v>
      </c>
      <c r="F78" s="1">
        <v>100</v>
      </c>
      <c r="G78" s="1">
        <v>100</v>
      </c>
      <c r="H78" s="11" t="s">
        <v>269</v>
      </c>
      <c r="I78" s="11" t="s">
        <v>269</v>
      </c>
      <c r="J78" s="54" t="s">
        <v>236</v>
      </c>
      <c r="K78" s="88" t="s">
        <v>238</v>
      </c>
      <c r="L78" s="89" t="s">
        <v>268</v>
      </c>
      <c r="M78" s="1">
        <v>100</v>
      </c>
    </row>
    <row r="79" spans="1:13" s="52" customFormat="1">
      <c r="A79" s="1">
        <v>70</v>
      </c>
      <c r="B79" s="1">
        <v>4252110</v>
      </c>
      <c r="C79" s="53" t="s">
        <v>385</v>
      </c>
      <c r="D79" s="11" t="s">
        <v>270</v>
      </c>
      <c r="E79" s="54" t="s">
        <v>235</v>
      </c>
      <c r="F79" s="1">
        <v>150</v>
      </c>
      <c r="G79" s="1">
        <v>150</v>
      </c>
      <c r="H79" s="11" t="s">
        <v>270</v>
      </c>
      <c r="I79" s="11" t="s">
        <v>270</v>
      </c>
      <c r="J79" s="54" t="s">
        <v>233</v>
      </c>
      <c r="K79" s="88" t="s">
        <v>238</v>
      </c>
      <c r="L79" s="89" t="s">
        <v>268</v>
      </c>
      <c r="M79" s="1">
        <v>100</v>
      </c>
    </row>
    <row r="80" spans="1:13" s="52" customFormat="1">
      <c r="A80" s="1">
        <v>71</v>
      </c>
      <c r="B80" s="1">
        <v>4252110</v>
      </c>
      <c r="C80" s="53" t="s">
        <v>385</v>
      </c>
      <c r="D80" s="11" t="s">
        <v>271</v>
      </c>
      <c r="E80" s="54" t="s">
        <v>235</v>
      </c>
      <c r="F80" s="1">
        <v>214</v>
      </c>
      <c r="G80" s="1">
        <v>214</v>
      </c>
      <c r="H80" s="11" t="s">
        <v>271</v>
      </c>
      <c r="I80" s="11" t="s">
        <v>271</v>
      </c>
      <c r="J80" s="54" t="s">
        <v>237</v>
      </c>
      <c r="K80" s="88" t="s">
        <v>238</v>
      </c>
      <c r="L80" s="89" t="s">
        <v>268</v>
      </c>
      <c r="M80" s="1">
        <v>100</v>
      </c>
    </row>
    <row r="81" spans="1:13" s="52" customFormat="1">
      <c r="A81" s="1">
        <v>72</v>
      </c>
      <c r="B81" s="1">
        <v>4252110</v>
      </c>
      <c r="C81" s="53" t="s">
        <v>389</v>
      </c>
      <c r="D81" s="11" t="s">
        <v>272</v>
      </c>
      <c r="E81" s="54" t="s">
        <v>235</v>
      </c>
      <c r="F81" s="1">
        <v>20</v>
      </c>
      <c r="G81" s="1">
        <v>20</v>
      </c>
      <c r="H81" s="11" t="s">
        <v>272</v>
      </c>
      <c r="I81" s="11" t="s">
        <v>272</v>
      </c>
      <c r="J81" s="54" t="s">
        <v>237</v>
      </c>
      <c r="K81" s="88" t="s">
        <v>238</v>
      </c>
      <c r="L81" s="89" t="s">
        <v>268</v>
      </c>
      <c r="M81" s="1">
        <v>100</v>
      </c>
    </row>
    <row r="82" spans="1:13" s="52" customFormat="1">
      <c r="A82" s="1">
        <v>73</v>
      </c>
      <c r="B82" s="1">
        <v>4252110</v>
      </c>
      <c r="C82" s="53" t="s">
        <v>389</v>
      </c>
      <c r="D82" s="11" t="s">
        <v>273</v>
      </c>
      <c r="E82" s="54" t="s">
        <v>235</v>
      </c>
      <c r="F82" s="1">
        <v>20</v>
      </c>
      <c r="G82" s="1">
        <v>20</v>
      </c>
      <c r="H82" s="11" t="s">
        <v>273</v>
      </c>
      <c r="I82" s="11" t="s">
        <v>273</v>
      </c>
      <c r="J82" s="54" t="s">
        <v>237</v>
      </c>
      <c r="K82" s="88" t="s">
        <v>238</v>
      </c>
      <c r="L82" s="89" t="s">
        <v>268</v>
      </c>
      <c r="M82" s="1">
        <v>100</v>
      </c>
    </row>
    <row r="83" spans="1:13" s="52" customFormat="1">
      <c r="A83" s="1">
        <v>74</v>
      </c>
      <c r="B83" s="1">
        <v>4252110</v>
      </c>
      <c r="C83" s="53" t="s">
        <v>389</v>
      </c>
      <c r="D83" s="11" t="s">
        <v>274</v>
      </c>
      <c r="E83" s="54" t="s">
        <v>235</v>
      </c>
      <c r="F83" s="1">
        <v>20</v>
      </c>
      <c r="G83" s="1">
        <v>20</v>
      </c>
      <c r="H83" s="11" t="s">
        <v>274</v>
      </c>
      <c r="I83" s="11" t="s">
        <v>274</v>
      </c>
      <c r="J83" s="54" t="s">
        <v>237</v>
      </c>
      <c r="K83" s="88" t="s">
        <v>238</v>
      </c>
      <c r="L83" s="89" t="s">
        <v>268</v>
      </c>
      <c r="M83" s="1">
        <v>100</v>
      </c>
    </row>
    <row r="84" spans="1:13" s="52" customFormat="1">
      <c r="A84" s="1">
        <v>75</v>
      </c>
      <c r="B84" s="1">
        <v>4252110</v>
      </c>
      <c r="C84" s="53" t="s">
        <v>389</v>
      </c>
      <c r="D84" s="11" t="s">
        <v>273</v>
      </c>
      <c r="E84" s="54" t="s">
        <v>235</v>
      </c>
      <c r="F84" s="1">
        <v>20</v>
      </c>
      <c r="G84" s="1">
        <v>20</v>
      </c>
      <c r="H84" s="11" t="s">
        <v>273</v>
      </c>
      <c r="I84" s="11" t="s">
        <v>273</v>
      </c>
      <c r="J84" s="54" t="s">
        <v>237</v>
      </c>
      <c r="K84" s="88" t="s">
        <v>238</v>
      </c>
      <c r="L84" s="89" t="s">
        <v>268</v>
      </c>
      <c r="M84" s="1">
        <v>100</v>
      </c>
    </row>
    <row r="85" spans="1:13" s="52" customFormat="1">
      <c r="A85" s="1">
        <v>76</v>
      </c>
      <c r="B85" s="1">
        <v>4252110</v>
      </c>
      <c r="C85" s="53" t="s">
        <v>389</v>
      </c>
      <c r="D85" s="11" t="s">
        <v>275</v>
      </c>
      <c r="E85" s="54" t="s">
        <v>235</v>
      </c>
      <c r="F85" s="1">
        <v>20</v>
      </c>
      <c r="G85" s="1">
        <v>20</v>
      </c>
      <c r="H85" s="11" t="s">
        <v>275</v>
      </c>
      <c r="I85" s="11" t="s">
        <v>275</v>
      </c>
      <c r="J85" s="54" t="s">
        <v>237</v>
      </c>
      <c r="K85" s="88" t="s">
        <v>238</v>
      </c>
      <c r="L85" s="89" t="s">
        <v>268</v>
      </c>
      <c r="M85" s="1">
        <v>100</v>
      </c>
    </row>
    <row r="86" spans="1:13" s="52" customFormat="1">
      <c r="A86" s="1">
        <v>77</v>
      </c>
      <c r="B86" s="1">
        <v>4252110</v>
      </c>
      <c r="C86" s="53" t="s">
        <v>385</v>
      </c>
      <c r="D86" s="11" t="s">
        <v>276</v>
      </c>
      <c r="E86" s="54" t="s">
        <v>235</v>
      </c>
      <c r="F86" s="1">
        <v>136</v>
      </c>
      <c r="G86" s="1">
        <v>136</v>
      </c>
      <c r="H86" s="11" t="s">
        <v>276</v>
      </c>
      <c r="I86" s="11" t="s">
        <v>276</v>
      </c>
      <c r="J86" s="54" t="s">
        <v>237</v>
      </c>
      <c r="K86" s="88" t="s">
        <v>238</v>
      </c>
      <c r="L86" s="89" t="s">
        <v>268</v>
      </c>
      <c r="M86" s="1">
        <v>100</v>
      </c>
    </row>
    <row r="87" spans="1:13" s="52" customFormat="1">
      <c r="A87" s="1">
        <v>78</v>
      </c>
      <c r="B87" s="1">
        <v>4252110</v>
      </c>
      <c r="C87" s="53" t="s">
        <v>390</v>
      </c>
      <c r="D87" s="11" t="s">
        <v>277</v>
      </c>
      <c r="E87" s="54" t="s">
        <v>235</v>
      </c>
      <c r="F87" s="1">
        <v>2</v>
      </c>
      <c r="G87" s="1">
        <v>2</v>
      </c>
      <c r="H87" s="11" t="s">
        <v>277</v>
      </c>
      <c r="I87" s="11" t="s">
        <v>277</v>
      </c>
      <c r="J87" s="54" t="s">
        <v>237</v>
      </c>
      <c r="K87" s="88" t="s">
        <v>238</v>
      </c>
      <c r="L87" s="89" t="s">
        <v>228</v>
      </c>
      <c r="M87" s="1">
        <v>100</v>
      </c>
    </row>
    <row r="88" spans="1:13" s="52" customFormat="1">
      <c r="A88" s="1">
        <v>79</v>
      </c>
      <c r="B88" s="1">
        <v>4252110</v>
      </c>
      <c r="C88" s="53" t="s">
        <v>386</v>
      </c>
      <c r="D88" s="11" t="s">
        <v>259</v>
      </c>
      <c r="E88" s="54" t="s">
        <v>235</v>
      </c>
      <c r="F88" s="1">
        <v>10</v>
      </c>
      <c r="G88" s="1">
        <v>10</v>
      </c>
      <c r="H88" s="11" t="s">
        <v>259</v>
      </c>
      <c r="I88" s="11" t="s">
        <v>259</v>
      </c>
      <c r="J88" s="54" t="s">
        <v>236</v>
      </c>
      <c r="K88" s="88" t="s">
        <v>238</v>
      </c>
      <c r="L88" s="89" t="s">
        <v>258</v>
      </c>
      <c r="M88" s="1">
        <v>100</v>
      </c>
    </row>
    <row r="89" spans="1:13" s="52" customFormat="1">
      <c r="A89" s="1">
        <v>80</v>
      </c>
      <c r="B89" s="1">
        <v>4252110</v>
      </c>
      <c r="C89" s="53" t="s">
        <v>391</v>
      </c>
      <c r="D89" s="11" t="s">
        <v>279</v>
      </c>
      <c r="E89" s="54" t="s">
        <v>234</v>
      </c>
      <c r="F89" s="1">
        <v>4</v>
      </c>
      <c r="G89" s="1">
        <v>4</v>
      </c>
      <c r="H89" s="11" t="s">
        <v>279</v>
      </c>
      <c r="I89" s="11" t="s">
        <v>279</v>
      </c>
      <c r="J89" s="54" t="s">
        <v>234</v>
      </c>
      <c r="K89" s="88" t="s">
        <v>238</v>
      </c>
      <c r="L89" s="89" t="s">
        <v>278</v>
      </c>
      <c r="M89" s="1">
        <v>100</v>
      </c>
    </row>
    <row r="90" spans="1:13" s="52" customFormat="1" ht="30">
      <c r="A90" s="1">
        <v>81</v>
      </c>
      <c r="B90" s="1">
        <v>4234920</v>
      </c>
      <c r="C90" s="7" t="s">
        <v>392</v>
      </c>
      <c r="D90" s="11" t="s">
        <v>281</v>
      </c>
      <c r="E90" s="54" t="s">
        <v>234</v>
      </c>
      <c r="F90" s="1">
        <v>63</v>
      </c>
      <c r="G90" s="1">
        <v>63</v>
      </c>
      <c r="H90" s="11" t="s">
        <v>281</v>
      </c>
      <c r="I90" s="11" t="s">
        <v>281</v>
      </c>
      <c r="J90" s="54" t="s">
        <v>234</v>
      </c>
      <c r="K90" s="88" t="s">
        <v>238</v>
      </c>
      <c r="L90" s="89" t="s">
        <v>280</v>
      </c>
      <c r="M90" s="1">
        <v>100</v>
      </c>
    </row>
    <row r="91" spans="1:13" s="52" customFormat="1">
      <c r="A91" s="1">
        <v>82</v>
      </c>
      <c r="B91" s="1">
        <v>4252110</v>
      </c>
      <c r="C91" s="53" t="s">
        <v>353</v>
      </c>
      <c r="D91" s="11" t="s">
        <v>282</v>
      </c>
      <c r="E91" s="54" t="s">
        <v>234</v>
      </c>
      <c r="F91" s="1">
        <v>7</v>
      </c>
      <c r="G91" s="1">
        <v>7</v>
      </c>
      <c r="H91" s="11" t="s">
        <v>282</v>
      </c>
      <c r="I91" s="11" t="s">
        <v>282</v>
      </c>
      <c r="J91" s="54" t="s">
        <v>234</v>
      </c>
      <c r="K91" s="88" t="s">
        <v>238</v>
      </c>
      <c r="L91" s="89" t="s">
        <v>222</v>
      </c>
      <c r="M91" s="1">
        <v>100</v>
      </c>
    </row>
    <row r="92" spans="1:13" s="52" customFormat="1">
      <c r="A92" s="1">
        <v>83</v>
      </c>
      <c r="B92" s="1">
        <v>4252110</v>
      </c>
      <c r="C92" s="53" t="s">
        <v>393</v>
      </c>
      <c r="D92" s="11" t="s">
        <v>283</v>
      </c>
      <c r="E92" s="54" t="s">
        <v>234</v>
      </c>
      <c r="F92" s="1">
        <v>130</v>
      </c>
      <c r="G92" s="1">
        <v>130</v>
      </c>
      <c r="H92" s="11" t="s">
        <v>283</v>
      </c>
      <c r="I92" s="11" t="s">
        <v>283</v>
      </c>
      <c r="J92" s="54" t="s">
        <v>234</v>
      </c>
      <c r="K92" s="88" t="s">
        <v>238</v>
      </c>
      <c r="L92" s="89" t="s">
        <v>222</v>
      </c>
      <c r="M92" s="1">
        <v>100</v>
      </c>
    </row>
    <row r="93" spans="1:13" s="52" customFormat="1">
      <c r="A93" s="1">
        <v>84</v>
      </c>
      <c r="B93" s="1">
        <v>4252110</v>
      </c>
      <c r="C93" s="53" t="s">
        <v>394</v>
      </c>
      <c r="D93" s="11" t="s">
        <v>285</v>
      </c>
      <c r="E93" s="54" t="s">
        <v>234</v>
      </c>
      <c r="F93" s="1">
        <v>1</v>
      </c>
      <c r="G93" s="1">
        <v>1</v>
      </c>
      <c r="H93" s="11" t="s">
        <v>285</v>
      </c>
      <c r="I93" s="11" t="s">
        <v>285</v>
      </c>
      <c r="J93" s="54" t="s">
        <v>234</v>
      </c>
      <c r="K93" s="88" t="s">
        <v>238</v>
      </c>
      <c r="L93" s="89" t="s">
        <v>284</v>
      </c>
      <c r="M93" s="1">
        <v>100</v>
      </c>
    </row>
    <row r="94" spans="1:13">
      <c r="A94" s="1">
        <v>85</v>
      </c>
      <c r="B94" s="1">
        <v>4299990</v>
      </c>
      <c r="C94" s="53" t="s">
        <v>395</v>
      </c>
      <c r="D94" s="11">
        <v>90000</v>
      </c>
      <c r="E94" s="54" t="s">
        <v>235</v>
      </c>
      <c r="F94" s="1">
        <v>2</v>
      </c>
      <c r="G94" s="1">
        <v>2</v>
      </c>
      <c r="H94" s="11">
        <v>90000</v>
      </c>
      <c r="I94" s="11">
        <v>90000</v>
      </c>
      <c r="J94" s="54" t="s">
        <v>237</v>
      </c>
      <c r="K94" s="88" t="s">
        <v>238</v>
      </c>
      <c r="L94" s="94" t="s">
        <v>396</v>
      </c>
      <c r="M94" s="1"/>
    </row>
    <row r="95" spans="1:13" s="5" customFormat="1">
      <c r="A95" s="1">
        <v>86</v>
      </c>
      <c r="B95" s="1">
        <v>4299990</v>
      </c>
      <c r="C95" s="53" t="s">
        <v>378</v>
      </c>
      <c r="D95" s="93" t="s">
        <v>397</v>
      </c>
      <c r="E95" s="54" t="s">
        <v>234</v>
      </c>
      <c r="F95" s="1">
        <v>1</v>
      </c>
      <c r="G95" s="1">
        <v>1</v>
      </c>
      <c r="H95" s="93" t="s">
        <v>397</v>
      </c>
      <c r="I95" s="93" t="s">
        <v>397</v>
      </c>
      <c r="J95" s="54" t="s">
        <v>234</v>
      </c>
      <c r="K95" s="88" t="s">
        <v>238</v>
      </c>
      <c r="L95" s="94" t="s">
        <v>227</v>
      </c>
      <c r="M95" s="1"/>
    </row>
    <row r="96" spans="1:13">
      <c r="A96" s="1">
        <v>87</v>
      </c>
      <c r="B96" s="1">
        <v>4252110</v>
      </c>
      <c r="C96" s="53" t="s">
        <v>394</v>
      </c>
      <c r="D96" s="93" t="s">
        <v>286</v>
      </c>
      <c r="E96" s="54" t="s">
        <v>234</v>
      </c>
      <c r="F96" s="1">
        <v>1</v>
      </c>
      <c r="G96" s="1">
        <v>1</v>
      </c>
      <c r="H96" s="93" t="s">
        <v>286</v>
      </c>
      <c r="I96" s="93" t="s">
        <v>286</v>
      </c>
      <c r="J96" s="54" t="s">
        <v>234</v>
      </c>
      <c r="K96" s="88" t="s">
        <v>238</v>
      </c>
      <c r="L96" s="94" t="s">
        <v>284</v>
      </c>
      <c r="M96" s="1"/>
    </row>
    <row r="97" spans="1:13">
      <c r="A97" s="1">
        <v>88</v>
      </c>
      <c r="B97" s="1">
        <v>4252110</v>
      </c>
      <c r="C97" s="53" t="s">
        <v>398</v>
      </c>
      <c r="D97" s="93" t="s">
        <v>399</v>
      </c>
      <c r="E97" s="54" t="s">
        <v>234</v>
      </c>
      <c r="F97" s="1">
        <v>4</v>
      </c>
      <c r="G97" s="1">
        <v>4</v>
      </c>
      <c r="H97" s="93" t="s">
        <v>399</v>
      </c>
      <c r="I97" s="93" t="s">
        <v>399</v>
      </c>
      <c r="J97" s="54" t="s">
        <v>234</v>
      </c>
      <c r="K97" s="88" t="s">
        <v>238</v>
      </c>
      <c r="L97" s="94" t="s">
        <v>400</v>
      </c>
      <c r="M97" s="1"/>
    </row>
    <row r="98" spans="1:13">
      <c r="A98" s="1">
        <v>89</v>
      </c>
      <c r="B98" s="1">
        <v>4252110</v>
      </c>
      <c r="C98" s="94" t="s">
        <v>401</v>
      </c>
      <c r="D98" s="95" t="s">
        <v>259</v>
      </c>
      <c r="E98" s="54" t="s">
        <v>234</v>
      </c>
      <c r="F98" s="1">
        <v>1</v>
      </c>
      <c r="G98" s="1">
        <v>1</v>
      </c>
      <c r="H98" s="93" t="s">
        <v>259</v>
      </c>
      <c r="I98" s="93" t="s">
        <v>259</v>
      </c>
      <c r="J98" s="54" t="s">
        <v>234</v>
      </c>
      <c r="K98" s="88" t="s">
        <v>238</v>
      </c>
      <c r="L98" s="94" t="s">
        <v>226</v>
      </c>
      <c r="M98" s="1"/>
    </row>
    <row r="99" spans="1:13">
      <c r="A99" s="1">
        <v>90</v>
      </c>
      <c r="B99" s="1">
        <v>4252110</v>
      </c>
      <c r="C99" s="53" t="s">
        <v>353</v>
      </c>
      <c r="D99" s="93" t="s">
        <v>402</v>
      </c>
      <c r="E99" s="54" t="s">
        <v>234</v>
      </c>
      <c r="F99" s="1">
        <v>12</v>
      </c>
      <c r="G99" s="1">
        <v>12</v>
      </c>
      <c r="H99" s="93" t="s">
        <v>402</v>
      </c>
      <c r="I99" s="93" t="s">
        <v>402</v>
      </c>
      <c r="J99" s="54" t="s">
        <v>234</v>
      </c>
      <c r="K99" s="88" t="s">
        <v>238</v>
      </c>
      <c r="L99" s="94" t="s">
        <v>224</v>
      </c>
      <c r="M99" s="1"/>
    </row>
    <row r="100" spans="1:13">
      <c r="A100" s="1">
        <v>91</v>
      </c>
      <c r="B100" s="1">
        <v>4252110</v>
      </c>
      <c r="C100" s="53" t="s">
        <v>353</v>
      </c>
      <c r="D100" s="93" t="s">
        <v>403</v>
      </c>
      <c r="E100" s="54" t="s">
        <v>234</v>
      </c>
      <c r="F100" s="1">
        <v>250</v>
      </c>
      <c r="G100" s="1">
        <v>250</v>
      </c>
      <c r="H100" s="93" t="s">
        <v>403</v>
      </c>
      <c r="I100" s="93" t="s">
        <v>403</v>
      </c>
      <c r="J100" s="54" t="s">
        <v>234</v>
      </c>
      <c r="K100" s="88" t="s">
        <v>238</v>
      </c>
      <c r="L100" s="94" t="s">
        <v>404</v>
      </c>
      <c r="M100" s="1"/>
    </row>
    <row r="101" spans="1:13">
      <c r="A101" s="1">
        <v>92</v>
      </c>
      <c r="B101" s="1">
        <v>4252110</v>
      </c>
      <c r="C101" s="53" t="s">
        <v>405</v>
      </c>
      <c r="D101" s="93" t="s">
        <v>406</v>
      </c>
      <c r="E101" s="54" t="s">
        <v>234</v>
      </c>
      <c r="F101" s="1">
        <v>3</v>
      </c>
      <c r="G101" s="1">
        <v>3</v>
      </c>
      <c r="H101" s="93" t="s">
        <v>406</v>
      </c>
      <c r="I101" s="93" t="s">
        <v>406</v>
      </c>
      <c r="J101" s="54" t="s">
        <v>234</v>
      </c>
      <c r="K101" s="88" t="s">
        <v>238</v>
      </c>
      <c r="L101" s="94" t="s">
        <v>407</v>
      </c>
      <c r="M101" s="1"/>
    </row>
    <row r="102" spans="1:13">
      <c r="A102" s="1">
        <v>93</v>
      </c>
      <c r="B102" s="1">
        <v>4252110</v>
      </c>
      <c r="C102" s="53" t="s">
        <v>353</v>
      </c>
      <c r="D102" s="93" t="s">
        <v>408</v>
      </c>
      <c r="E102" s="54" t="s">
        <v>234</v>
      </c>
      <c r="F102" s="1">
        <v>63</v>
      </c>
      <c r="G102" s="1">
        <v>63</v>
      </c>
      <c r="H102" s="93" t="s">
        <v>408</v>
      </c>
      <c r="I102" s="93" t="s">
        <v>408</v>
      </c>
      <c r="J102" s="54" t="s">
        <v>234</v>
      </c>
      <c r="K102" s="88" t="s">
        <v>238</v>
      </c>
      <c r="L102" s="94" t="s">
        <v>222</v>
      </c>
      <c r="M102" s="1"/>
    </row>
    <row r="103" spans="1:13">
      <c r="A103" s="1">
        <v>94</v>
      </c>
      <c r="B103" s="1">
        <v>4252110</v>
      </c>
      <c r="C103" s="53" t="s">
        <v>353</v>
      </c>
      <c r="D103" s="93" t="s">
        <v>409</v>
      </c>
      <c r="E103" s="54" t="s">
        <v>234</v>
      </c>
      <c r="F103" s="1">
        <v>54</v>
      </c>
      <c r="G103" s="1">
        <v>54</v>
      </c>
      <c r="H103" s="93" t="s">
        <v>409</v>
      </c>
      <c r="I103" s="93" t="s">
        <v>409</v>
      </c>
      <c r="J103" s="54" t="s">
        <v>234</v>
      </c>
      <c r="K103" s="88" t="s">
        <v>238</v>
      </c>
      <c r="L103" s="89" t="s">
        <v>222</v>
      </c>
      <c r="M103" s="89"/>
    </row>
    <row r="104" spans="1:13">
      <c r="A104" s="1">
        <v>95</v>
      </c>
      <c r="B104" s="1">
        <v>4252110</v>
      </c>
      <c r="C104" s="53" t="s">
        <v>353</v>
      </c>
      <c r="D104" s="93" t="s">
        <v>410</v>
      </c>
      <c r="E104" s="54" t="s">
        <v>234</v>
      </c>
      <c r="F104" s="1">
        <v>79</v>
      </c>
      <c r="G104" s="1">
        <v>79</v>
      </c>
      <c r="H104" s="93" t="s">
        <v>410</v>
      </c>
      <c r="I104" s="93" t="s">
        <v>410</v>
      </c>
      <c r="J104" s="54" t="s">
        <v>234</v>
      </c>
      <c r="K104" s="88" t="s">
        <v>238</v>
      </c>
      <c r="L104" s="94" t="s">
        <v>222</v>
      </c>
      <c r="M104" s="1"/>
    </row>
    <row r="105" spans="1:13">
      <c r="A105" s="1">
        <v>96</v>
      </c>
      <c r="B105" s="1">
        <v>4252110</v>
      </c>
      <c r="C105" s="53" t="s">
        <v>353</v>
      </c>
      <c r="D105" s="93" t="s">
        <v>411</v>
      </c>
      <c r="E105" s="54" t="s">
        <v>234</v>
      </c>
      <c r="F105" s="1">
        <v>305</v>
      </c>
      <c r="G105" s="1">
        <v>305</v>
      </c>
      <c r="H105" s="93" t="s">
        <v>411</v>
      </c>
      <c r="I105" s="93" t="s">
        <v>411</v>
      </c>
      <c r="J105" s="54" t="s">
        <v>234</v>
      </c>
      <c r="K105" s="88" t="s">
        <v>238</v>
      </c>
      <c r="L105" s="94" t="s">
        <v>222</v>
      </c>
      <c r="M105" s="1"/>
    </row>
    <row r="106" spans="1:13">
      <c r="A106" s="1">
        <v>97</v>
      </c>
      <c r="B106" s="1">
        <v>4252110</v>
      </c>
      <c r="C106" s="53" t="s">
        <v>353</v>
      </c>
      <c r="D106" s="93" t="s">
        <v>412</v>
      </c>
      <c r="E106" s="54" t="s">
        <v>234</v>
      </c>
      <c r="F106" s="1">
        <v>149</v>
      </c>
      <c r="G106" s="1">
        <v>149</v>
      </c>
      <c r="H106" s="93" t="s">
        <v>412</v>
      </c>
      <c r="I106" s="93" t="s">
        <v>412</v>
      </c>
      <c r="J106" s="54" t="s">
        <v>234</v>
      </c>
      <c r="K106" s="88" t="s">
        <v>238</v>
      </c>
      <c r="L106" s="94" t="s">
        <v>222</v>
      </c>
      <c r="M106" s="1"/>
    </row>
    <row r="107" spans="1:13">
      <c r="A107" s="1">
        <v>98</v>
      </c>
      <c r="B107" s="1">
        <v>4252110</v>
      </c>
      <c r="C107" s="94" t="s">
        <v>413</v>
      </c>
      <c r="D107" s="93" t="s">
        <v>414</v>
      </c>
      <c r="E107" s="54" t="s">
        <v>234</v>
      </c>
      <c r="F107" s="1">
        <v>3</v>
      </c>
      <c r="G107" s="1">
        <v>3</v>
      </c>
      <c r="H107" s="93" t="s">
        <v>414</v>
      </c>
      <c r="I107" s="93" t="s">
        <v>414</v>
      </c>
      <c r="J107" s="54" t="s">
        <v>234</v>
      </c>
      <c r="K107" s="88" t="s">
        <v>238</v>
      </c>
      <c r="L107" s="94" t="s">
        <v>226</v>
      </c>
      <c r="M107" s="1"/>
    </row>
    <row r="108" spans="1:13">
      <c r="A108" s="1">
        <v>99</v>
      </c>
      <c r="B108" s="1">
        <v>4252110</v>
      </c>
      <c r="C108" s="53" t="s">
        <v>354</v>
      </c>
      <c r="D108" s="96" t="s">
        <v>415</v>
      </c>
      <c r="E108" s="54" t="s">
        <v>234</v>
      </c>
      <c r="F108" s="1">
        <v>3</v>
      </c>
      <c r="G108" s="1">
        <v>3</v>
      </c>
      <c r="H108" s="96" t="s">
        <v>415</v>
      </c>
      <c r="I108" s="96" t="s">
        <v>415</v>
      </c>
      <c r="J108" s="54" t="s">
        <v>234</v>
      </c>
      <c r="K108" s="88" t="s">
        <v>238</v>
      </c>
      <c r="L108" s="94" t="s">
        <v>226</v>
      </c>
      <c r="M108" s="1"/>
    </row>
    <row r="109" spans="1:13">
      <c r="A109" s="1">
        <v>100</v>
      </c>
      <c r="B109" s="1">
        <v>4252110</v>
      </c>
      <c r="C109" s="94" t="s">
        <v>416</v>
      </c>
      <c r="D109" s="93" t="s">
        <v>417</v>
      </c>
      <c r="E109" s="54" t="s">
        <v>234</v>
      </c>
      <c r="F109" s="1">
        <v>3</v>
      </c>
      <c r="G109" s="1">
        <v>3</v>
      </c>
      <c r="H109" s="93" t="s">
        <v>417</v>
      </c>
      <c r="I109" s="93" t="s">
        <v>417</v>
      </c>
      <c r="J109" s="54" t="s">
        <v>234</v>
      </c>
      <c r="K109" s="88" t="s">
        <v>238</v>
      </c>
      <c r="L109" s="94" t="s">
        <v>226</v>
      </c>
      <c r="M109" s="1"/>
    </row>
    <row r="110" spans="1:13">
      <c r="A110" s="1">
        <v>101</v>
      </c>
      <c r="B110" s="1">
        <v>4252110</v>
      </c>
      <c r="C110" s="94" t="s">
        <v>418</v>
      </c>
      <c r="D110" s="93" t="s">
        <v>419</v>
      </c>
      <c r="E110" s="54" t="s">
        <v>234</v>
      </c>
      <c r="F110" s="1">
        <v>3</v>
      </c>
      <c r="G110" s="1">
        <v>3</v>
      </c>
      <c r="H110" s="93" t="s">
        <v>419</v>
      </c>
      <c r="I110" s="93" t="s">
        <v>419</v>
      </c>
      <c r="J110" s="54" t="s">
        <v>234</v>
      </c>
      <c r="K110" s="88" t="s">
        <v>238</v>
      </c>
      <c r="L110" s="94" t="s">
        <v>226</v>
      </c>
      <c r="M110" s="1"/>
    </row>
    <row r="111" spans="1:13">
      <c r="A111" s="1">
        <v>102</v>
      </c>
      <c r="B111" s="1">
        <v>4252110</v>
      </c>
      <c r="C111" s="53" t="s">
        <v>368</v>
      </c>
      <c r="D111" s="97">
        <v>1750000</v>
      </c>
      <c r="E111" s="54" t="s">
        <v>234</v>
      </c>
      <c r="F111" s="1">
        <v>1</v>
      </c>
      <c r="G111" s="1">
        <v>1</v>
      </c>
      <c r="H111" s="97">
        <v>1750000</v>
      </c>
      <c r="I111" s="97">
        <v>1750000</v>
      </c>
      <c r="J111" s="54" t="s">
        <v>234</v>
      </c>
      <c r="K111" s="88" t="s">
        <v>238</v>
      </c>
      <c r="L111" s="94" t="s">
        <v>226</v>
      </c>
      <c r="M111" s="1"/>
    </row>
    <row r="112" spans="1:13">
      <c r="A112" s="1">
        <v>103</v>
      </c>
      <c r="B112" s="1">
        <v>4252110</v>
      </c>
      <c r="C112" s="53" t="s">
        <v>420</v>
      </c>
      <c r="D112" s="98">
        <v>5000000</v>
      </c>
      <c r="E112" s="54" t="s">
        <v>234</v>
      </c>
      <c r="F112" s="1">
        <v>1</v>
      </c>
      <c r="G112" s="1">
        <v>1</v>
      </c>
      <c r="H112" s="98">
        <v>5000000</v>
      </c>
      <c r="I112" s="98">
        <v>5000000</v>
      </c>
      <c r="J112" s="54" t="s">
        <v>234</v>
      </c>
      <c r="K112" s="88" t="s">
        <v>238</v>
      </c>
      <c r="L112" s="94" t="s">
        <v>223</v>
      </c>
      <c r="M112" s="1"/>
    </row>
    <row r="113" spans="1:13">
      <c r="A113" s="1">
        <v>104</v>
      </c>
      <c r="B113" s="1">
        <v>4252110</v>
      </c>
      <c r="C113" s="53" t="s">
        <v>420</v>
      </c>
      <c r="D113" s="98">
        <v>5000000</v>
      </c>
      <c r="E113" s="54" t="s">
        <v>234</v>
      </c>
      <c r="F113" s="1">
        <v>1</v>
      </c>
      <c r="G113" s="1">
        <v>1</v>
      </c>
      <c r="H113" s="98">
        <v>5000000</v>
      </c>
      <c r="I113" s="98">
        <v>5000000</v>
      </c>
      <c r="J113" s="54" t="s">
        <v>234</v>
      </c>
      <c r="K113" s="88" t="s">
        <v>238</v>
      </c>
      <c r="L113" s="94" t="s">
        <v>223</v>
      </c>
      <c r="M113" s="1"/>
    </row>
    <row r="114" spans="1:13">
      <c r="A114" s="1">
        <v>105</v>
      </c>
      <c r="B114" s="1">
        <v>4252110</v>
      </c>
      <c r="C114" s="53" t="s">
        <v>420</v>
      </c>
      <c r="D114" s="98">
        <v>5000000</v>
      </c>
      <c r="E114" s="54" t="s">
        <v>234</v>
      </c>
      <c r="F114" s="1">
        <v>1</v>
      </c>
      <c r="G114" s="1">
        <v>1</v>
      </c>
      <c r="H114" s="98">
        <v>5000000</v>
      </c>
      <c r="I114" s="98">
        <v>5000000</v>
      </c>
      <c r="J114" s="54" t="s">
        <v>234</v>
      </c>
      <c r="K114" s="88" t="s">
        <v>238</v>
      </c>
      <c r="L114" s="94" t="s">
        <v>223</v>
      </c>
      <c r="M114" s="1"/>
    </row>
    <row r="115" spans="1:13">
      <c r="A115" s="1">
        <v>106</v>
      </c>
      <c r="B115" s="1">
        <v>4252110</v>
      </c>
      <c r="C115" s="53" t="s">
        <v>420</v>
      </c>
      <c r="D115" s="98">
        <v>5000000</v>
      </c>
      <c r="E115" s="54" t="s">
        <v>234</v>
      </c>
      <c r="F115" s="1">
        <v>1</v>
      </c>
      <c r="G115" s="1">
        <v>1</v>
      </c>
      <c r="H115" s="98">
        <v>5000000</v>
      </c>
      <c r="I115" s="98">
        <v>5000000</v>
      </c>
      <c r="J115" s="54" t="s">
        <v>234</v>
      </c>
      <c r="K115" s="88" t="s">
        <v>238</v>
      </c>
      <c r="L115" s="94" t="s">
        <v>223</v>
      </c>
      <c r="M115" s="1"/>
    </row>
    <row r="116" spans="1:13">
      <c r="A116" s="1">
        <v>107</v>
      </c>
      <c r="B116" s="1">
        <v>4252110</v>
      </c>
      <c r="C116" s="53" t="s">
        <v>421</v>
      </c>
      <c r="D116" s="98">
        <v>590270</v>
      </c>
      <c r="E116" s="54" t="s">
        <v>234</v>
      </c>
      <c r="F116" s="1">
        <v>6.7</v>
      </c>
      <c r="G116" s="1">
        <f>F116</f>
        <v>6.7</v>
      </c>
      <c r="H116" s="98">
        <v>590270</v>
      </c>
      <c r="I116" s="98">
        <v>590270</v>
      </c>
      <c r="J116" s="54" t="s">
        <v>234</v>
      </c>
      <c r="K116" s="88" t="s">
        <v>238</v>
      </c>
      <c r="L116" s="94" t="s">
        <v>422</v>
      </c>
      <c r="M116" s="1"/>
    </row>
    <row r="117" spans="1:13">
      <c r="A117" s="1">
        <v>108</v>
      </c>
      <c r="B117" s="1">
        <v>4252110</v>
      </c>
      <c r="C117" s="53" t="s">
        <v>353</v>
      </c>
      <c r="D117" s="98">
        <v>13218297.6</v>
      </c>
      <c r="E117" s="54" t="s">
        <v>234</v>
      </c>
      <c r="F117" s="1">
        <v>2009</v>
      </c>
      <c r="G117" s="1">
        <v>2009</v>
      </c>
      <c r="H117" s="98">
        <v>13218297.6</v>
      </c>
      <c r="I117" s="98">
        <v>13218297.6</v>
      </c>
      <c r="J117" s="54" t="s">
        <v>234</v>
      </c>
      <c r="K117" s="88" t="s">
        <v>238</v>
      </c>
      <c r="L117" s="94" t="s">
        <v>423</v>
      </c>
      <c r="M117" s="1"/>
    </row>
    <row r="118" spans="1:13">
      <c r="A118" s="1">
        <v>109</v>
      </c>
      <c r="B118" s="1">
        <v>4252500</v>
      </c>
      <c r="C118" s="53" t="s">
        <v>362</v>
      </c>
      <c r="D118" s="98">
        <v>1280600</v>
      </c>
      <c r="E118" s="54" t="s">
        <v>234</v>
      </c>
      <c r="F118" s="1">
        <v>337</v>
      </c>
      <c r="G118" s="1">
        <v>337</v>
      </c>
      <c r="H118" s="98">
        <v>1280600</v>
      </c>
      <c r="I118" s="98">
        <v>1280600</v>
      </c>
      <c r="J118" s="54" t="s">
        <v>234</v>
      </c>
      <c r="K118" s="88" t="s">
        <v>239</v>
      </c>
      <c r="L118" s="94" t="s">
        <v>225</v>
      </c>
      <c r="M118" s="1"/>
    </row>
    <row r="119" spans="1:13">
      <c r="A119" s="1">
        <v>110</v>
      </c>
      <c r="B119" s="1">
        <v>4355900</v>
      </c>
      <c r="C119" s="53" t="s">
        <v>424</v>
      </c>
      <c r="D119" s="98">
        <v>1370115.15</v>
      </c>
      <c r="E119" s="54" t="s">
        <v>234</v>
      </c>
      <c r="F119" s="1">
        <v>14.925000000000001</v>
      </c>
      <c r="G119" s="1">
        <v>14.925000000000001</v>
      </c>
      <c r="H119" s="98">
        <v>1370115.15</v>
      </c>
      <c r="I119" s="98">
        <v>1370115.15</v>
      </c>
      <c r="J119" s="54" t="s">
        <v>234</v>
      </c>
      <c r="K119" s="88" t="s">
        <v>238</v>
      </c>
      <c r="L119" s="94" t="s">
        <v>425</v>
      </c>
      <c r="M119" s="1"/>
    </row>
    <row r="120" spans="1:13">
      <c r="A120" s="1">
        <v>111</v>
      </c>
      <c r="B120" s="1">
        <v>4252500</v>
      </c>
      <c r="C120" s="53" t="s">
        <v>426</v>
      </c>
      <c r="D120" s="98">
        <v>1980000</v>
      </c>
      <c r="E120" s="54" t="s">
        <v>234</v>
      </c>
      <c r="F120" s="1">
        <v>18</v>
      </c>
      <c r="G120" s="1">
        <v>18</v>
      </c>
      <c r="H120" s="98">
        <v>1980000</v>
      </c>
      <c r="I120" s="98">
        <v>1980000</v>
      </c>
      <c r="J120" s="54" t="s">
        <v>234</v>
      </c>
      <c r="K120" s="88" t="s">
        <v>238</v>
      </c>
      <c r="L120" s="94" t="s">
        <v>226</v>
      </c>
      <c r="M120" s="1"/>
    </row>
    <row r="121" spans="1:13" ht="30">
      <c r="A121" s="1">
        <v>112</v>
      </c>
      <c r="B121" s="1">
        <v>4333100</v>
      </c>
      <c r="C121" s="7" t="s">
        <v>381</v>
      </c>
      <c r="D121" s="98">
        <v>3600000</v>
      </c>
      <c r="E121" s="54" t="s">
        <v>234</v>
      </c>
      <c r="F121" s="1">
        <v>1</v>
      </c>
      <c r="G121" s="1">
        <v>1</v>
      </c>
      <c r="H121" s="98">
        <v>3600000</v>
      </c>
      <c r="I121" s="98">
        <v>3600000</v>
      </c>
      <c r="J121" s="54" t="s">
        <v>234</v>
      </c>
      <c r="K121" s="88" t="s">
        <v>238</v>
      </c>
      <c r="L121" s="94" t="s">
        <v>427</v>
      </c>
      <c r="M121" s="1"/>
    </row>
    <row r="122" spans="1:13" ht="30">
      <c r="A122" s="1">
        <v>113</v>
      </c>
      <c r="B122" s="1">
        <v>4333100</v>
      </c>
      <c r="C122" s="7" t="s">
        <v>381</v>
      </c>
      <c r="D122" s="98">
        <v>3174000</v>
      </c>
      <c r="E122" s="54" t="s">
        <v>234</v>
      </c>
      <c r="F122" s="1">
        <v>1</v>
      </c>
      <c r="G122" s="1">
        <v>1</v>
      </c>
      <c r="H122" s="98">
        <v>3174000</v>
      </c>
      <c r="I122" s="98">
        <v>3174000</v>
      </c>
      <c r="J122" s="54" t="s">
        <v>234</v>
      </c>
      <c r="K122" s="88" t="s">
        <v>428</v>
      </c>
      <c r="L122" s="94" t="s">
        <v>229</v>
      </c>
      <c r="M122" s="1"/>
    </row>
    <row r="123" spans="1:13" ht="30">
      <c r="A123" s="1">
        <v>114</v>
      </c>
      <c r="B123" s="1">
        <v>4234100</v>
      </c>
      <c r="C123" s="88" t="s">
        <v>429</v>
      </c>
      <c r="D123" s="99">
        <v>840000</v>
      </c>
      <c r="E123" s="87" t="s">
        <v>234</v>
      </c>
      <c r="F123" s="100">
        <v>2</v>
      </c>
      <c r="G123" s="100">
        <v>2</v>
      </c>
      <c r="H123" s="98">
        <v>840000</v>
      </c>
      <c r="I123" s="98">
        <v>840000</v>
      </c>
      <c r="J123" s="54" t="s">
        <v>234</v>
      </c>
      <c r="K123" s="88" t="s">
        <v>239</v>
      </c>
      <c r="L123" s="94" t="s">
        <v>226</v>
      </c>
      <c r="M123" s="1"/>
    </row>
    <row r="124" spans="1:13">
      <c r="A124" s="1">
        <v>115</v>
      </c>
      <c r="B124" s="1">
        <v>4821110</v>
      </c>
      <c r="C124" s="53" t="s">
        <v>430</v>
      </c>
      <c r="D124" s="11" t="s">
        <v>243</v>
      </c>
      <c r="E124" s="54" t="s">
        <v>235</v>
      </c>
      <c r="F124" s="1">
        <v>1</v>
      </c>
      <c r="G124" s="1">
        <v>1</v>
      </c>
      <c r="H124" s="11" t="s">
        <v>243</v>
      </c>
      <c r="I124" s="11" t="s">
        <v>243</v>
      </c>
      <c r="J124" s="54" t="s">
        <v>234</v>
      </c>
      <c r="K124" s="88" t="s">
        <v>239</v>
      </c>
      <c r="L124" s="89" t="s">
        <v>242</v>
      </c>
      <c r="M124" s="1">
        <v>100</v>
      </c>
    </row>
    <row r="125" spans="1:13">
      <c r="A125" s="1">
        <v>116</v>
      </c>
      <c r="B125" s="100">
        <v>4252110</v>
      </c>
      <c r="C125" s="101" t="s">
        <v>431</v>
      </c>
      <c r="D125" s="102" t="s">
        <v>241</v>
      </c>
      <c r="E125" s="87" t="s">
        <v>235</v>
      </c>
      <c r="F125" s="100">
        <v>20</v>
      </c>
      <c r="G125" s="100">
        <v>20</v>
      </c>
      <c r="H125" s="102" t="s">
        <v>241</v>
      </c>
      <c r="I125" s="102" t="s">
        <v>241</v>
      </c>
      <c r="J125" s="87" t="s">
        <v>233</v>
      </c>
      <c r="K125" s="88" t="s">
        <v>238</v>
      </c>
      <c r="L125" s="103" t="s">
        <v>240</v>
      </c>
      <c r="M125" s="100">
        <v>100</v>
      </c>
    </row>
    <row r="126" spans="1:13">
      <c r="A126" s="1">
        <v>117</v>
      </c>
      <c r="B126" s="1">
        <v>4252120</v>
      </c>
      <c r="C126" s="53" t="s">
        <v>432</v>
      </c>
      <c r="D126" s="11" t="s">
        <v>245</v>
      </c>
      <c r="E126" s="54" t="s">
        <v>235</v>
      </c>
      <c r="F126" s="1">
        <v>6</v>
      </c>
      <c r="G126" s="1">
        <v>6</v>
      </c>
      <c r="H126" s="11" t="s">
        <v>245</v>
      </c>
      <c r="I126" s="11" t="s">
        <v>245</v>
      </c>
      <c r="J126" s="54" t="s">
        <v>433</v>
      </c>
      <c r="K126" s="88" t="s">
        <v>238</v>
      </c>
      <c r="L126" s="89" t="s">
        <v>244</v>
      </c>
      <c r="M126" s="1"/>
    </row>
    <row r="127" spans="1:13">
      <c r="A127" s="1">
        <v>118</v>
      </c>
      <c r="B127" s="100">
        <v>4252500</v>
      </c>
      <c r="C127" s="101" t="s">
        <v>357</v>
      </c>
      <c r="D127" s="102" t="s">
        <v>247</v>
      </c>
      <c r="E127" s="87" t="s">
        <v>235</v>
      </c>
      <c r="F127" s="100">
        <v>400</v>
      </c>
      <c r="G127" s="100">
        <v>400</v>
      </c>
      <c r="H127" s="102" t="s">
        <v>247</v>
      </c>
      <c r="I127" s="102" t="s">
        <v>247</v>
      </c>
      <c r="J127" s="87" t="s">
        <v>236</v>
      </c>
      <c r="K127" s="88" t="s">
        <v>239</v>
      </c>
      <c r="L127" s="103" t="s">
        <v>246</v>
      </c>
      <c r="M127" s="100"/>
    </row>
    <row r="128" spans="1:13">
      <c r="A128" s="1">
        <v>119</v>
      </c>
      <c r="B128" s="1">
        <v>4354920</v>
      </c>
      <c r="C128" s="53" t="s">
        <v>434</v>
      </c>
      <c r="D128" s="11" t="s">
        <v>251</v>
      </c>
      <c r="E128" s="54" t="s">
        <v>235</v>
      </c>
      <c r="F128" s="1">
        <v>17</v>
      </c>
      <c r="G128" s="1">
        <v>17</v>
      </c>
      <c r="H128" s="11" t="s">
        <v>251</v>
      </c>
      <c r="I128" s="11" t="s">
        <v>251</v>
      </c>
      <c r="J128" s="54" t="s">
        <v>237</v>
      </c>
      <c r="K128" s="88" t="s">
        <v>238</v>
      </c>
      <c r="L128" s="89" t="s">
        <v>250</v>
      </c>
      <c r="M128" s="1"/>
    </row>
    <row r="129" spans="1:13">
      <c r="A129" s="1">
        <v>120</v>
      </c>
      <c r="B129" s="1">
        <v>4354920</v>
      </c>
      <c r="C129" s="53" t="s">
        <v>435</v>
      </c>
      <c r="D129" s="11" t="s">
        <v>249</v>
      </c>
      <c r="E129" s="54" t="s">
        <v>235</v>
      </c>
      <c r="F129" s="1">
        <v>1</v>
      </c>
      <c r="G129" s="1">
        <v>1</v>
      </c>
      <c r="H129" s="11" t="s">
        <v>249</v>
      </c>
      <c r="I129" s="11" t="s">
        <v>249</v>
      </c>
      <c r="J129" s="54" t="s">
        <v>237</v>
      </c>
      <c r="K129" s="88" t="s">
        <v>238</v>
      </c>
      <c r="L129" s="89" t="s">
        <v>248</v>
      </c>
      <c r="M129" s="1"/>
    </row>
    <row r="130" spans="1:13">
      <c r="A130" s="1">
        <v>121</v>
      </c>
      <c r="B130" s="1">
        <v>4252110</v>
      </c>
      <c r="C130" s="53" t="s">
        <v>436</v>
      </c>
      <c r="D130" s="11" t="s">
        <v>253</v>
      </c>
      <c r="E130" s="54" t="s">
        <v>234</v>
      </c>
      <c r="F130" s="1">
        <v>1</v>
      </c>
      <c r="G130" s="1">
        <v>1</v>
      </c>
      <c r="H130" s="11" t="s">
        <v>253</v>
      </c>
      <c r="I130" s="11" t="s">
        <v>253</v>
      </c>
      <c r="J130" s="54" t="s">
        <v>234</v>
      </c>
      <c r="K130" s="88" t="s">
        <v>238</v>
      </c>
      <c r="L130" s="89" t="s">
        <v>252</v>
      </c>
      <c r="M130" s="1"/>
    </row>
    <row r="131" spans="1:13">
      <c r="A131" s="1">
        <v>122</v>
      </c>
      <c r="B131" s="1">
        <v>4299990</v>
      </c>
      <c r="C131" s="53" t="s">
        <v>378</v>
      </c>
      <c r="D131" s="11" t="s">
        <v>254</v>
      </c>
      <c r="E131" s="54" t="s">
        <v>234</v>
      </c>
      <c r="F131" s="1">
        <v>1</v>
      </c>
      <c r="G131" s="1">
        <v>1</v>
      </c>
      <c r="H131" s="11" t="s">
        <v>254</v>
      </c>
      <c r="I131" s="11" t="s">
        <v>254</v>
      </c>
      <c r="J131" s="54" t="s">
        <v>234</v>
      </c>
      <c r="K131" s="88" t="s">
        <v>238</v>
      </c>
      <c r="L131" s="89" t="s">
        <v>227</v>
      </c>
      <c r="M131" s="1"/>
    </row>
    <row r="132" spans="1:13">
      <c r="A132" s="1">
        <v>123</v>
      </c>
      <c r="B132" s="100">
        <v>4252500</v>
      </c>
      <c r="C132" s="101" t="s">
        <v>437</v>
      </c>
      <c r="D132" s="102" t="s">
        <v>255</v>
      </c>
      <c r="E132" s="87" t="s">
        <v>234</v>
      </c>
      <c r="F132" s="100">
        <v>400</v>
      </c>
      <c r="G132" s="100">
        <v>400</v>
      </c>
      <c r="H132" s="102" t="s">
        <v>255</v>
      </c>
      <c r="I132" s="102" t="s">
        <v>255</v>
      </c>
      <c r="J132" s="87" t="s">
        <v>234</v>
      </c>
      <c r="K132" s="88" t="s">
        <v>239</v>
      </c>
      <c r="L132" s="103" t="s">
        <v>225</v>
      </c>
      <c r="M132" s="100">
        <v>100</v>
      </c>
    </row>
    <row r="133" spans="1:13" ht="30">
      <c r="A133" s="1">
        <v>124</v>
      </c>
      <c r="B133" s="100">
        <v>4299990</v>
      </c>
      <c r="C133" s="88" t="s">
        <v>438</v>
      </c>
      <c r="D133" s="102" t="s">
        <v>257</v>
      </c>
      <c r="E133" s="87" t="s">
        <v>234</v>
      </c>
      <c r="F133" s="104">
        <v>17</v>
      </c>
      <c r="G133" s="104">
        <v>17</v>
      </c>
      <c r="H133" s="102" t="s">
        <v>257</v>
      </c>
      <c r="I133" s="102" t="s">
        <v>257</v>
      </c>
      <c r="J133" s="87" t="s">
        <v>234</v>
      </c>
      <c r="K133" s="88" t="s">
        <v>238</v>
      </c>
      <c r="L133" s="103" t="s">
        <v>256</v>
      </c>
      <c r="M133" s="100">
        <v>100</v>
      </c>
    </row>
    <row r="134" spans="1:13">
      <c r="A134" s="66"/>
      <c r="B134" s="66"/>
      <c r="C134" s="61" t="s">
        <v>19</v>
      </c>
      <c r="D134" s="61"/>
      <c r="E134" s="61" t="s">
        <v>19</v>
      </c>
      <c r="F134" s="61"/>
      <c r="G134" s="61"/>
      <c r="H134" s="61"/>
      <c r="I134" s="61"/>
      <c r="J134" s="61" t="s">
        <v>19</v>
      </c>
      <c r="K134" s="61" t="s">
        <v>19</v>
      </c>
      <c r="L134" s="61" t="s">
        <v>19</v>
      </c>
      <c r="M134" s="61"/>
    </row>
  </sheetData>
  <autoFilter ref="A9:M92"/>
  <mergeCells count="8">
    <mergeCell ref="A134:B134"/>
    <mergeCell ref="A7:M7"/>
    <mergeCell ref="L1:M1"/>
    <mergeCell ref="L2:M2"/>
    <mergeCell ref="L3:M3"/>
    <mergeCell ref="L4:M4"/>
    <mergeCell ref="L5:M5"/>
    <mergeCell ref="A6:M6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57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>
      <selection activeCell="A29" sqref="A29:C29"/>
    </sheetView>
  </sheetViews>
  <sheetFormatPr defaultRowHeight="15"/>
  <cols>
    <col min="1" max="1" width="3.140625" style="4" bestFit="1" customWidth="1"/>
    <col min="2" max="2" width="12.42578125" style="4" bestFit="1" customWidth="1"/>
    <col min="3" max="3" width="51.140625" style="4" bestFit="1" customWidth="1"/>
    <col min="4" max="4" width="13.28515625" style="4" bestFit="1" customWidth="1"/>
    <col min="5" max="5" width="10.85546875" style="4" customWidth="1"/>
    <col min="6" max="6" width="7.7109375" style="4" bestFit="1" customWidth="1"/>
    <col min="7" max="7" width="15.7109375" style="4" customWidth="1"/>
    <col min="8" max="8" width="9.140625" style="4"/>
    <col min="9" max="9" width="11.7109375" style="12" customWidth="1"/>
    <col min="10" max="11" width="3" style="12" bestFit="1" customWidth="1"/>
    <col min="12" max="12" width="4" style="12" bestFit="1" customWidth="1"/>
    <col min="13" max="13" width="68" style="12" customWidth="1"/>
    <col min="14" max="15" width="3" style="12" bestFit="1" customWidth="1"/>
    <col min="16" max="16" width="4" style="12" bestFit="1" customWidth="1"/>
    <col min="17" max="18" width="10.42578125" style="12" bestFit="1" customWidth="1"/>
    <col min="19" max="16384" width="9.140625" style="4"/>
  </cols>
  <sheetData>
    <row r="1" spans="1:18" ht="15" customHeight="1">
      <c r="C1" s="72" t="s">
        <v>17</v>
      </c>
      <c r="D1" s="72"/>
      <c r="E1" s="72"/>
      <c r="F1" s="72"/>
      <c r="L1" s="73"/>
      <c r="M1" s="73"/>
    </row>
    <row r="2" spans="1:18" ht="15" customHeight="1">
      <c r="C2" s="72" t="s">
        <v>13</v>
      </c>
      <c r="D2" s="72"/>
      <c r="E2" s="72"/>
      <c r="F2" s="72"/>
      <c r="L2" s="73"/>
      <c r="M2" s="73"/>
    </row>
    <row r="3" spans="1:18" ht="15" customHeight="1">
      <c r="C3" s="72" t="s">
        <v>14</v>
      </c>
      <c r="D3" s="72"/>
      <c r="E3" s="72"/>
      <c r="F3" s="72"/>
      <c r="L3" s="73"/>
      <c r="M3" s="73"/>
    </row>
    <row r="4" spans="1:18" ht="15" customHeight="1">
      <c r="C4" s="72" t="s">
        <v>15</v>
      </c>
      <c r="D4" s="72"/>
      <c r="E4" s="72"/>
      <c r="F4" s="72"/>
      <c r="L4" s="73"/>
      <c r="M4" s="73"/>
    </row>
    <row r="5" spans="1:18">
      <c r="C5" s="33"/>
      <c r="D5" s="72" t="s">
        <v>20</v>
      </c>
      <c r="E5" s="72"/>
      <c r="F5" s="72"/>
      <c r="L5" s="73"/>
      <c r="M5" s="73"/>
    </row>
    <row r="7" spans="1:18" ht="15" customHeight="1">
      <c r="A7" s="65" t="s">
        <v>22</v>
      </c>
      <c r="B7" s="65"/>
      <c r="C7" s="65"/>
      <c r="D7" s="65"/>
      <c r="E7" s="65"/>
      <c r="F7" s="65"/>
      <c r="G7" s="6"/>
      <c r="H7" s="6"/>
      <c r="I7" s="13"/>
      <c r="J7" s="13"/>
      <c r="K7" s="13"/>
      <c r="L7" s="13"/>
      <c r="M7" s="13"/>
    </row>
    <row r="8" spans="1:18">
      <c r="A8" s="65"/>
      <c r="B8" s="65"/>
      <c r="C8" s="65"/>
      <c r="D8" s="65"/>
      <c r="E8" s="65"/>
      <c r="F8" s="65"/>
      <c r="G8" s="6"/>
      <c r="H8" s="6"/>
      <c r="I8" s="13"/>
      <c r="J8" s="13"/>
      <c r="K8" s="13"/>
      <c r="L8" s="13"/>
      <c r="M8" s="13"/>
    </row>
    <row r="9" spans="1:18">
      <c r="A9" s="65" t="s">
        <v>23</v>
      </c>
      <c r="B9" s="65"/>
      <c r="C9" s="65"/>
      <c r="D9" s="65"/>
      <c r="E9" s="65"/>
      <c r="F9" s="65"/>
      <c r="G9" s="6"/>
      <c r="H9" s="6"/>
      <c r="I9" s="13"/>
      <c r="J9" s="13"/>
      <c r="K9" s="13"/>
      <c r="L9" s="13"/>
      <c r="M9" s="13"/>
    </row>
    <row r="10" spans="1:18">
      <c r="E10" s="71" t="s">
        <v>53</v>
      </c>
      <c r="F10" s="71"/>
    </row>
    <row r="11" spans="1:18" ht="28.5">
      <c r="A11" s="3" t="s">
        <v>0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</row>
    <row r="12" spans="1:18">
      <c r="A12" s="68" t="s">
        <v>29</v>
      </c>
      <c r="B12" s="69"/>
      <c r="C12" s="70"/>
      <c r="D12" s="1"/>
      <c r="E12" s="1"/>
      <c r="F12" s="1"/>
    </row>
    <row r="13" spans="1:18">
      <c r="A13" s="68" t="s">
        <v>30</v>
      </c>
      <c r="B13" s="69"/>
      <c r="C13" s="69"/>
      <c r="D13" s="69"/>
      <c r="E13" s="69"/>
      <c r="F13" s="70"/>
    </row>
    <row r="14" spans="1:18">
      <c r="A14" s="68" t="s">
        <v>31</v>
      </c>
      <c r="B14" s="69"/>
      <c r="C14" s="70"/>
      <c r="D14" s="9">
        <f>+D15+D16+D17+D18+D19</f>
        <v>1430.096</v>
      </c>
      <c r="E14" s="9">
        <f>+E15+E16+E17+E18+E19</f>
        <v>1363.3554999999999</v>
      </c>
      <c r="F14" s="9">
        <f>+D14-E14</f>
        <v>66.740500000000111</v>
      </c>
      <c r="J14" s="15"/>
      <c r="K14" s="15"/>
      <c r="L14" s="16"/>
      <c r="M14" s="17"/>
      <c r="N14" s="15"/>
      <c r="O14" s="15"/>
      <c r="P14" s="16"/>
      <c r="Q14" s="18"/>
      <c r="R14" s="18"/>
    </row>
    <row r="15" spans="1:18">
      <c r="A15" s="1">
        <v>1</v>
      </c>
      <c r="B15" s="1" t="s">
        <v>32</v>
      </c>
      <c r="C15" s="7" t="s">
        <v>33</v>
      </c>
      <c r="D15" s="10">
        <v>1424.66</v>
      </c>
      <c r="E15" s="10">
        <v>1344.2735</v>
      </c>
      <c r="F15" s="10">
        <f>+D15-E15</f>
        <v>80.386500000000069</v>
      </c>
      <c r="J15" s="19"/>
      <c r="K15" s="19"/>
      <c r="L15" s="20"/>
      <c r="M15" s="21"/>
      <c r="N15" s="19"/>
      <c r="O15" s="19"/>
      <c r="P15" s="20"/>
      <c r="Q15" s="22"/>
      <c r="R15" s="22"/>
    </row>
    <row r="16" spans="1:18">
      <c r="A16" s="1">
        <f t="shared" ref="A16:A24" si="0">A15+1</f>
        <v>2</v>
      </c>
      <c r="B16" s="1" t="s">
        <v>34</v>
      </c>
      <c r="C16" s="7" t="s">
        <v>35</v>
      </c>
      <c r="D16" s="10">
        <v>0</v>
      </c>
      <c r="E16" s="10">
        <v>0</v>
      </c>
      <c r="F16" s="10">
        <f t="shared" ref="F16:F39" si="1">+D16-E16</f>
        <v>0</v>
      </c>
      <c r="J16" s="15"/>
      <c r="K16" s="15"/>
      <c r="L16" s="16"/>
      <c r="M16" s="17"/>
      <c r="N16" s="15"/>
      <c r="O16" s="15"/>
      <c r="P16" s="16"/>
      <c r="Q16" s="18"/>
      <c r="R16" s="18"/>
    </row>
    <row r="17" spans="1:18">
      <c r="A17" s="1">
        <f t="shared" si="0"/>
        <v>3</v>
      </c>
      <c r="B17" s="1" t="s">
        <v>125</v>
      </c>
      <c r="C17" s="7" t="s">
        <v>128</v>
      </c>
      <c r="D17" s="10">
        <v>0</v>
      </c>
      <c r="E17" s="10">
        <v>13.646000000000001</v>
      </c>
      <c r="F17" s="10">
        <f t="shared" si="1"/>
        <v>-13.646000000000001</v>
      </c>
      <c r="J17" s="19"/>
      <c r="K17" s="19"/>
      <c r="L17" s="20"/>
      <c r="M17" s="21"/>
      <c r="N17" s="19"/>
      <c r="O17" s="19"/>
      <c r="P17" s="20"/>
      <c r="Q17" s="22"/>
      <c r="R17" s="22"/>
    </row>
    <row r="18" spans="1:18">
      <c r="A18" s="1">
        <f t="shared" si="0"/>
        <v>4</v>
      </c>
      <c r="B18" s="1" t="s">
        <v>126</v>
      </c>
      <c r="C18" s="7" t="s">
        <v>127</v>
      </c>
      <c r="D18" s="10">
        <v>5.4359999999999999</v>
      </c>
      <c r="E18" s="10">
        <v>5.4359999999999999</v>
      </c>
      <c r="F18" s="10">
        <f t="shared" si="1"/>
        <v>0</v>
      </c>
      <c r="J18" s="15"/>
      <c r="K18" s="15"/>
      <c r="L18" s="16"/>
      <c r="M18" s="17"/>
      <c r="N18" s="15"/>
      <c r="O18" s="15"/>
      <c r="P18" s="16"/>
      <c r="Q18" s="18"/>
      <c r="R18" s="18"/>
    </row>
    <row r="19" spans="1:18">
      <c r="A19" s="1">
        <f t="shared" si="0"/>
        <v>5</v>
      </c>
      <c r="B19" s="1" t="s">
        <v>36</v>
      </c>
      <c r="C19" s="7"/>
      <c r="D19" s="10">
        <v>0</v>
      </c>
      <c r="E19" s="10">
        <v>0</v>
      </c>
      <c r="F19" s="10">
        <f t="shared" si="1"/>
        <v>0</v>
      </c>
      <c r="J19" s="15"/>
      <c r="K19" s="15"/>
      <c r="L19" s="16"/>
      <c r="M19" s="17"/>
      <c r="N19" s="15"/>
      <c r="O19" s="15"/>
      <c r="P19" s="16"/>
      <c r="Q19" s="18"/>
      <c r="R19" s="18"/>
    </row>
    <row r="20" spans="1:18">
      <c r="A20" s="68" t="s">
        <v>37</v>
      </c>
      <c r="B20" s="69"/>
      <c r="C20" s="70"/>
      <c r="D20" s="9">
        <f>+D21+D22</f>
        <v>354.59800000000001</v>
      </c>
      <c r="E20" s="9">
        <f t="shared" ref="E20:F20" si="2">+E21+E22</f>
        <v>334.71749999999997</v>
      </c>
      <c r="F20" s="9">
        <f t="shared" si="2"/>
        <v>19.880500000000048</v>
      </c>
      <c r="J20" s="15"/>
      <c r="K20" s="15"/>
      <c r="L20" s="16"/>
      <c r="M20" s="17"/>
      <c r="N20" s="15"/>
      <c r="O20" s="15"/>
      <c r="P20" s="16"/>
      <c r="Q20" s="18"/>
      <c r="R20" s="18"/>
    </row>
    <row r="21" spans="1:18">
      <c r="A21" s="1">
        <v>1</v>
      </c>
      <c r="B21" s="1" t="s">
        <v>38</v>
      </c>
      <c r="C21" s="7" t="s">
        <v>41</v>
      </c>
      <c r="D21" s="10">
        <v>353.92700000000002</v>
      </c>
      <c r="E21" s="10">
        <v>334.71749999999997</v>
      </c>
      <c r="F21" s="10">
        <f t="shared" si="1"/>
        <v>19.209500000000048</v>
      </c>
      <c r="J21" s="19"/>
      <c r="K21" s="19"/>
      <c r="L21" s="20"/>
      <c r="M21" s="21"/>
      <c r="N21" s="19"/>
      <c r="O21" s="19"/>
      <c r="P21" s="20"/>
      <c r="Q21" s="22"/>
      <c r="R21" s="22"/>
    </row>
    <row r="22" spans="1:18">
      <c r="A22" s="1">
        <f t="shared" si="0"/>
        <v>2</v>
      </c>
      <c r="B22" s="1" t="s">
        <v>39</v>
      </c>
      <c r="C22" s="7" t="s">
        <v>42</v>
      </c>
      <c r="D22" s="10">
        <v>0.67100000000000004</v>
      </c>
      <c r="E22" s="10">
        <v>0</v>
      </c>
      <c r="F22" s="10">
        <f t="shared" si="1"/>
        <v>0.67100000000000004</v>
      </c>
      <c r="J22" s="19"/>
      <c r="K22" s="19"/>
      <c r="L22" s="20"/>
      <c r="M22" s="21"/>
      <c r="N22" s="19"/>
      <c r="O22" s="19"/>
      <c r="P22" s="20"/>
      <c r="Q22" s="22"/>
      <c r="R22" s="22"/>
    </row>
    <row r="23" spans="1:18">
      <c r="A23" s="1">
        <f t="shared" si="0"/>
        <v>3</v>
      </c>
      <c r="B23" s="1" t="s">
        <v>40</v>
      </c>
      <c r="C23" s="7"/>
      <c r="D23" s="10">
        <v>0</v>
      </c>
      <c r="E23" s="10">
        <v>0</v>
      </c>
      <c r="F23" s="10">
        <f t="shared" si="1"/>
        <v>0</v>
      </c>
      <c r="J23" s="15"/>
      <c r="K23" s="15"/>
      <c r="L23" s="16"/>
      <c r="M23" s="17"/>
      <c r="N23" s="15"/>
      <c r="O23" s="15"/>
      <c r="P23" s="16"/>
      <c r="Q23" s="18"/>
      <c r="R23" s="18"/>
    </row>
    <row r="24" spans="1:18">
      <c r="A24" s="1">
        <f t="shared" si="0"/>
        <v>4</v>
      </c>
      <c r="B24" s="1" t="s">
        <v>40</v>
      </c>
      <c r="C24" s="7"/>
      <c r="D24" s="10">
        <v>0</v>
      </c>
      <c r="E24" s="10">
        <v>0</v>
      </c>
      <c r="F24" s="10">
        <f t="shared" si="1"/>
        <v>0</v>
      </c>
      <c r="J24" s="15"/>
      <c r="K24" s="15"/>
      <c r="L24" s="16"/>
      <c r="M24" s="17"/>
    </row>
    <row r="25" spans="1:18" s="5" customFormat="1" ht="14.25">
      <c r="A25" s="68" t="s">
        <v>43</v>
      </c>
      <c r="B25" s="69"/>
      <c r="C25" s="70"/>
      <c r="D25" s="9">
        <v>0</v>
      </c>
      <c r="E25" s="9">
        <v>0</v>
      </c>
      <c r="F25" s="9">
        <f t="shared" si="1"/>
        <v>0</v>
      </c>
      <c r="I25" s="14"/>
      <c r="J25" s="15"/>
      <c r="K25" s="15"/>
      <c r="L25" s="16"/>
      <c r="M25" s="17"/>
      <c r="N25" s="14"/>
      <c r="O25" s="14"/>
      <c r="P25" s="14"/>
      <c r="Q25" s="14"/>
      <c r="R25" s="14"/>
    </row>
    <row r="26" spans="1:18">
      <c r="A26" s="1">
        <v>1</v>
      </c>
      <c r="B26" s="1" t="s">
        <v>44</v>
      </c>
      <c r="C26" s="7" t="s">
        <v>46</v>
      </c>
      <c r="D26" s="10">
        <v>0</v>
      </c>
      <c r="E26" s="10">
        <v>0</v>
      </c>
      <c r="F26" s="10">
        <f t="shared" si="1"/>
        <v>0</v>
      </c>
      <c r="J26" s="15"/>
      <c r="K26" s="15"/>
      <c r="L26" s="16"/>
      <c r="M26" s="17"/>
    </row>
    <row r="27" spans="1:18">
      <c r="A27" s="1">
        <f>A26+1</f>
        <v>2</v>
      </c>
      <c r="B27" s="1" t="s">
        <v>45</v>
      </c>
      <c r="C27" s="7" t="s">
        <v>47</v>
      </c>
      <c r="D27" s="10">
        <v>0</v>
      </c>
      <c r="E27" s="10">
        <v>0</v>
      </c>
      <c r="F27" s="10">
        <f t="shared" si="1"/>
        <v>0</v>
      </c>
      <c r="J27" s="15"/>
      <c r="K27" s="15"/>
      <c r="L27" s="16"/>
      <c r="M27" s="17"/>
    </row>
    <row r="28" spans="1:18">
      <c r="A28" s="1">
        <f>A27+1</f>
        <v>3</v>
      </c>
      <c r="B28" s="1" t="s">
        <v>40</v>
      </c>
      <c r="C28" s="7"/>
      <c r="D28" s="10">
        <v>0</v>
      </c>
      <c r="E28" s="10">
        <v>0</v>
      </c>
      <c r="F28" s="10">
        <f t="shared" si="1"/>
        <v>0</v>
      </c>
      <c r="J28" s="15"/>
      <c r="K28" s="15"/>
      <c r="L28" s="16"/>
      <c r="M28" s="17"/>
    </row>
    <row r="29" spans="1:18">
      <c r="A29" s="68" t="s">
        <v>48</v>
      </c>
      <c r="B29" s="69"/>
      <c r="C29" s="70"/>
      <c r="D29" s="9">
        <f>+D30+D31+D32+D33+D34+D36+D37+D38+D35</f>
        <v>32.114000000000004</v>
      </c>
      <c r="E29" s="9">
        <f>+E30+E31+E32+E33+E34+E36+E37+E38+E35</f>
        <v>26.2241</v>
      </c>
      <c r="F29" s="9">
        <f>+F30+F31+F32+F33+F34+F36+F37+F38+F35</f>
        <v>5.8899000000000008</v>
      </c>
      <c r="J29" s="15"/>
      <c r="K29" s="15"/>
      <c r="L29" s="16"/>
      <c r="M29" s="17"/>
    </row>
    <row r="30" spans="1:18">
      <c r="A30" s="1">
        <v>1</v>
      </c>
      <c r="B30" s="1" t="s">
        <v>129</v>
      </c>
      <c r="C30" s="7" t="s">
        <v>136</v>
      </c>
      <c r="D30" s="10">
        <v>2.9340000000000002</v>
      </c>
      <c r="E30" s="10">
        <v>2.92</v>
      </c>
      <c r="F30" s="10">
        <f t="shared" si="1"/>
        <v>1.4000000000000234E-2</v>
      </c>
      <c r="J30" s="19"/>
      <c r="K30" s="19"/>
      <c r="L30" s="20"/>
      <c r="M30" s="21"/>
    </row>
    <row r="31" spans="1:18">
      <c r="A31" s="1">
        <f>A30+1</f>
        <v>2</v>
      </c>
      <c r="B31" s="1" t="s">
        <v>130</v>
      </c>
      <c r="C31" s="7" t="s">
        <v>104</v>
      </c>
      <c r="D31" s="10">
        <v>3.0190000000000001</v>
      </c>
      <c r="E31" s="10">
        <v>1.0688</v>
      </c>
      <c r="F31" s="10">
        <f t="shared" si="1"/>
        <v>1.9502000000000002</v>
      </c>
      <c r="J31" s="19"/>
      <c r="K31" s="19"/>
      <c r="L31" s="20"/>
      <c r="M31" s="21"/>
    </row>
    <row r="32" spans="1:18">
      <c r="A32" s="1">
        <f>A31+1</f>
        <v>3</v>
      </c>
      <c r="B32" s="1" t="s">
        <v>131</v>
      </c>
      <c r="C32" s="7" t="s">
        <v>137</v>
      </c>
      <c r="D32" s="10">
        <v>0.95699999999999996</v>
      </c>
      <c r="E32" s="10">
        <v>0.95699999999999996</v>
      </c>
      <c r="F32" s="10">
        <f t="shared" si="1"/>
        <v>0</v>
      </c>
      <c r="J32" s="19"/>
      <c r="K32" s="19"/>
      <c r="L32" s="20"/>
      <c r="M32" s="21"/>
    </row>
    <row r="33" spans="1:18" s="57" customFormat="1">
      <c r="A33" s="1">
        <f t="shared" ref="A33:A39" si="3">A32+1</f>
        <v>4</v>
      </c>
      <c r="B33" s="1" t="s">
        <v>340</v>
      </c>
      <c r="C33" s="7" t="s">
        <v>339</v>
      </c>
      <c r="D33" s="10">
        <v>0.57499999999999996</v>
      </c>
      <c r="E33" s="10">
        <v>0</v>
      </c>
      <c r="F33" s="10">
        <f t="shared" si="1"/>
        <v>0.57499999999999996</v>
      </c>
      <c r="I33" s="58"/>
      <c r="J33" s="19"/>
      <c r="K33" s="19"/>
      <c r="L33" s="20"/>
      <c r="M33" s="21"/>
      <c r="N33" s="58"/>
      <c r="O33" s="58"/>
      <c r="P33" s="58"/>
      <c r="Q33" s="58"/>
      <c r="R33" s="58"/>
    </row>
    <row r="34" spans="1:18">
      <c r="A34" s="1">
        <f t="shared" si="3"/>
        <v>5</v>
      </c>
      <c r="B34" s="1" t="s">
        <v>132</v>
      </c>
      <c r="C34" s="7" t="s">
        <v>138</v>
      </c>
      <c r="D34" s="10">
        <v>1.64</v>
      </c>
      <c r="E34" s="10">
        <v>0</v>
      </c>
      <c r="F34" s="10">
        <f t="shared" si="1"/>
        <v>1.64</v>
      </c>
      <c r="J34" s="19"/>
      <c r="K34" s="19"/>
      <c r="L34" s="20"/>
      <c r="M34" s="21"/>
    </row>
    <row r="35" spans="1:18" s="57" customFormat="1">
      <c r="A35" s="1">
        <f t="shared" si="3"/>
        <v>6</v>
      </c>
      <c r="B35" s="1" t="s">
        <v>341</v>
      </c>
      <c r="C35" s="7" t="s">
        <v>342</v>
      </c>
      <c r="D35" s="10">
        <v>0.81</v>
      </c>
      <c r="E35" s="10">
        <v>0</v>
      </c>
      <c r="F35" s="10">
        <f t="shared" si="1"/>
        <v>0.81</v>
      </c>
      <c r="I35" s="58"/>
      <c r="J35" s="19"/>
      <c r="K35" s="19"/>
      <c r="L35" s="20"/>
      <c r="M35" s="21"/>
      <c r="N35" s="58"/>
      <c r="O35" s="58"/>
      <c r="P35" s="58"/>
      <c r="Q35" s="58"/>
      <c r="R35" s="58"/>
    </row>
    <row r="36" spans="1:18">
      <c r="A36" s="1">
        <f t="shared" si="3"/>
        <v>7</v>
      </c>
      <c r="B36" s="1" t="s">
        <v>133</v>
      </c>
      <c r="C36" s="7" t="s">
        <v>139</v>
      </c>
      <c r="D36" s="10">
        <v>0.9</v>
      </c>
      <c r="E36" s="10">
        <v>0</v>
      </c>
      <c r="F36" s="10">
        <f t="shared" si="1"/>
        <v>0.9</v>
      </c>
      <c r="J36" s="19"/>
      <c r="K36" s="19"/>
      <c r="L36" s="20"/>
      <c r="M36" s="21"/>
    </row>
    <row r="37" spans="1:18">
      <c r="A37" s="1">
        <f t="shared" si="3"/>
        <v>8</v>
      </c>
      <c r="B37" s="1" t="s">
        <v>134</v>
      </c>
      <c r="C37" s="7" t="s">
        <v>140</v>
      </c>
      <c r="D37" s="10">
        <v>11.9</v>
      </c>
      <c r="E37" s="10">
        <v>11.9</v>
      </c>
      <c r="F37" s="10">
        <f t="shared" si="1"/>
        <v>0</v>
      </c>
      <c r="J37" s="19"/>
      <c r="K37" s="19"/>
      <c r="L37" s="20"/>
      <c r="M37" s="21"/>
    </row>
    <row r="38" spans="1:18" ht="30">
      <c r="A38" s="1">
        <f t="shared" si="3"/>
        <v>9</v>
      </c>
      <c r="B38" s="1" t="s">
        <v>135</v>
      </c>
      <c r="C38" s="7" t="s">
        <v>141</v>
      </c>
      <c r="D38" s="10">
        <v>9.3789999999999996</v>
      </c>
      <c r="E38" s="10">
        <v>9.3782999999999994</v>
      </c>
      <c r="F38" s="10">
        <f t="shared" si="1"/>
        <v>7.0000000000014495E-4</v>
      </c>
      <c r="J38" s="19"/>
      <c r="K38" s="19"/>
      <c r="L38" s="20"/>
      <c r="M38" s="21"/>
    </row>
    <row r="39" spans="1:18">
      <c r="A39" s="1">
        <f t="shared" si="3"/>
        <v>10</v>
      </c>
      <c r="B39" s="1" t="s">
        <v>40</v>
      </c>
      <c r="C39" s="7"/>
      <c r="D39" s="11"/>
      <c r="E39" s="11"/>
      <c r="F39" s="10">
        <f t="shared" si="1"/>
        <v>0</v>
      </c>
      <c r="J39" s="15"/>
      <c r="K39" s="15"/>
      <c r="L39" s="16"/>
      <c r="M39" s="17"/>
    </row>
    <row r="40" spans="1:18" s="5" customFormat="1" ht="14.25">
      <c r="A40" s="68" t="s">
        <v>18</v>
      </c>
      <c r="B40" s="70"/>
      <c r="C40" s="3" t="s">
        <v>19</v>
      </c>
      <c r="D40" s="3" t="s">
        <v>19</v>
      </c>
      <c r="E40" s="3" t="s">
        <v>19</v>
      </c>
      <c r="F40" s="9">
        <f>+F29+F25+F20+F14</f>
        <v>92.510900000000163</v>
      </c>
      <c r="I40" s="14"/>
      <c r="J40" s="15"/>
      <c r="K40" s="15"/>
      <c r="L40" s="16"/>
      <c r="M40" s="17"/>
      <c r="N40" s="14"/>
      <c r="O40" s="14"/>
      <c r="P40" s="14"/>
      <c r="Q40" s="14"/>
      <c r="R40" s="14"/>
    </row>
  </sheetData>
  <mergeCells count="20">
    <mergeCell ref="L1:M1"/>
    <mergeCell ref="L2:M2"/>
    <mergeCell ref="L3:M3"/>
    <mergeCell ref="L4:M4"/>
    <mergeCell ref="L5:M5"/>
    <mergeCell ref="A25:C25"/>
    <mergeCell ref="A29:C29"/>
    <mergeCell ref="A40:B40"/>
    <mergeCell ref="E10:F10"/>
    <mergeCell ref="C1:F1"/>
    <mergeCell ref="C2:F2"/>
    <mergeCell ref="C3:F3"/>
    <mergeCell ref="C4:F4"/>
    <mergeCell ref="A9:F9"/>
    <mergeCell ref="A13:F13"/>
    <mergeCell ref="A14:C14"/>
    <mergeCell ref="A20:C20"/>
    <mergeCell ref="D5:F5"/>
    <mergeCell ref="A7:F8"/>
    <mergeCell ref="A12:C12"/>
  </mergeCells>
  <printOptions horizontalCentered="1"/>
  <pageMargins left="0.78740157480314965" right="0.19685039370078741" top="0.98425196850393704" bottom="0.19685039370078741" header="0.31496062992125984" footer="0.31496062992125984"/>
  <pageSetup paperSize="9" scale="9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workbookViewId="0">
      <selection activeCell="G19" sqref="G19"/>
    </sheetView>
  </sheetViews>
  <sheetFormatPr defaultRowHeight="15"/>
  <cols>
    <col min="1" max="1" width="5.5703125" style="2" customWidth="1"/>
    <col min="2" max="2" width="3.7109375" style="2" bestFit="1" customWidth="1"/>
    <col min="3" max="3" width="6.5703125" style="2" bestFit="1" customWidth="1"/>
    <col min="4" max="4" width="5.85546875" style="2" customWidth="1"/>
    <col min="5" max="5" width="88.140625" style="2" customWidth="1"/>
    <col min="6" max="6" width="8.28515625" style="2" customWidth="1"/>
    <col min="7" max="7" width="8.85546875" style="2" bestFit="1" customWidth="1"/>
    <col min="8" max="8" width="15.7109375" style="2" customWidth="1"/>
    <col min="9" max="9" width="13.42578125" style="12" bestFit="1" customWidth="1"/>
    <col min="10" max="16384" width="9.140625" style="2"/>
  </cols>
  <sheetData>
    <row r="1" spans="1:8" ht="15" customHeight="1">
      <c r="E1" s="72" t="s">
        <v>17</v>
      </c>
      <c r="F1" s="72"/>
      <c r="G1" s="72"/>
    </row>
    <row r="2" spans="1:8" ht="15" customHeight="1">
      <c r="E2" s="72" t="s">
        <v>13</v>
      </c>
      <c r="F2" s="72"/>
      <c r="G2" s="72"/>
    </row>
    <row r="3" spans="1:8" ht="15" customHeight="1">
      <c r="E3" s="72" t="s">
        <v>14</v>
      </c>
      <c r="F3" s="72"/>
      <c r="G3" s="72"/>
    </row>
    <row r="4" spans="1:8" ht="15" customHeight="1">
      <c r="E4" s="72" t="s">
        <v>15</v>
      </c>
      <c r="F4" s="72"/>
      <c r="G4" s="72"/>
    </row>
    <row r="5" spans="1:8">
      <c r="E5" s="72" t="s">
        <v>49</v>
      </c>
      <c r="F5" s="72"/>
      <c r="G5" s="72"/>
    </row>
    <row r="6" spans="1:8" ht="15" customHeight="1">
      <c r="A6" s="65" t="s">
        <v>50</v>
      </c>
      <c r="B6" s="65"/>
      <c r="C6" s="65"/>
      <c r="D6" s="65"/>
      <c r="E6" s="65"/>
      <c r="F6" s="65"/>
      <c r="G6" s="65"/>
      <c r="H6" s="6"/>
    </row>
    <row r="7" spans="1:8" ht="15" customHeight="1">
      <c r="A7" s="65" t="s">
        <v>51</v>
      </c>
      <c r="B7" s="65"/>
      <c r="C7" s="65"/>
      <c r="D7" s="65"/>
      <c r="E7" s="65"/>
      <c r="F7" s="65"/>
      <c r="G7" s="65"/>
      <c r="H7" s="6"/>
    </row>
    <row r="8" spans="1:8" ht="15" customHeight="1">
      <c r="A8" s="65" t="s">
        <v>23</v>
      </c>
      <c r="B8" s="65"/>
      <c r="C8" s="65"/>
      <c r="D8" s="65"/>
      <c r="E8" s="65"/>
      <c r="F8" s="65"/>
      <c r="G8" s="65"/>
      <c r="H8" s="6"/>
    </row>
    <row r="9" spans="1:8">
      <c r="F9" s="71" t="s">
        <v>53</v>
      </c>
      <c r="G9" s="71"/>
    </row>
    <row r="10" spans="1:8">
      <c r="A10" s="68" t="s">
        <v>52</v>
      </c>
      <c r="B10" s="69"/>
      <c r="C10" s="69"/>
      <c r="D10" s="69"/>
      <c r="E10" s="69"/>
      <c r="F10" s="70"/>
      <c r="G10" s="3" t="s">
        <v>54</v>
      </c>
    </row>
    <row r="11" spans="1:8">
      <c r="A11" s="74" t="s">
        <v>55</v>
      </c>
      <c r="B11" s="75"/>
      <c r="C11" s="75"/>
      <c r="D11" s="75"/>
      <c r="E11" s="75"/>
      <c r="F11" s="76"/>
      <c r="G11" s="23">
        <v>29.13</v>
      </c>
    </row>
    <row r="12" spans="1:8">
      <c r="A12" s="74" t="s">
        <v>56</v>
      </c>
      <c r="B12" s="75"/>
      <c r="C12" s="75"/>
      <c r="D12" s="75"/>
      <c r="E12" s="75"/>
      <c r="F12" s="76"/>
      <c r="G12" s="23">
        <f>+G15+G14+G16</f>
        <v>446.82659999999998</v>
      </c>
    </row>
    <row r="13" spans="1:8">
      <c r="A13" s="77" t="s">
        <v>57</v>
      </c>
      <c r="B13" s="78"/>
      <c r="C13" s="78"/>
      <c r="D13" s="78"/>
      <c r="E13" s="78"/>
      <c r="F13" s="79"/>
      <c r="G13" s="23"/>
    </row>
    <row r="14" spans="1:8">
      <c r="A14" s="77" t="s">
        <v>58</v>
      </c>
      <c r="B14" s="78"/>
      <c r="C14" s="78"/>
      <c r="D14" s="78"/>
      <c r="E14" s="78"/>
      <c r="F14" s="79"/>
      <c r="G14" s="23"/>
    </row>
    <row r="15" spans="1:8">
      <c r="A15" s="77" t="s">
        <v>59</v>
      </c>
      <c r="B15" s="78"/>
      <c r="C15" s="78"/>
      <c r="D15" s="78"/>
      <c r="E15" s="78"/>
      <c r="F15" s="79"/>
      <c r="G15" s="24">
        <v>446.82659999999998</v>
      </c>
    </row>
    <row r="16" spans="1:8">
      <c r="A16" s="77" t="s">
        <v>60</v>
      </c>
      <c r="B16" s="78"/>
      <c r="C16" s="78"/>
      <c r="D16" s="78"/>
      <c r="E16" s="78"/>
      <c r="F16" s="79"/>
      <c r="G16" s="23"/>
    </row>
    <row r="17" spans="1:9">
      <c r="A17" s="77" t="s">
        <v>61</v>
      </c>
      <c r="B17" s="78"/>
      <c r="C17" s="78"/>
      <c r="D17" s="78"/>
      <c r="E17" s="78"/>
      <c r="F17" s="79"/>
      <c r="G17" s="23"/>
    </row>
    <row r="18" spans="1:9">
      <c r="A18" s="74" t="s">
        <v>62</v>
      </c>
      <c r="B18" s="75"/>
      <c r="C18" s="75"/>
      <c r="D18" s="75"/>
      <c r="E18" s="75"/>
      <c r="F18" s="76"/>
      <c r="G18" s="23">
        <v>412.52840000000003</v>
      </c>
    </row>
    <row r="19" spans="1:9">
      <c r="A19" s="74" t="s">
        <v>63</v>
      </c>
      <c r="B19" s="75"/>
      <c r="C19" s="75"/>
      <c r="D19" s="75"/>
      <c r="E19" s="75"/>
      <c r="F19" s="76"/>
      <c r="G19" s="23">
        <v>2.9164298200000001E-2</v>
      </c>
    </row>
    <row r="20" spans="1:9">
      <c r="A20" s="68" t="s">
        <v>64</v>
      </c>
      <c r="B20" s="69"/>
      <c r="C20" s="69"/>
      <c r="D20" s="69"/>
      <c r="E20" s="69"/>
      <c r="F20" s="69"/>
      <c r="G20" s="70"/>
    </row>
    <row r="21" spans="1:9" ht="62.25" customHeight="1">
      <c r="A21" s="80" t="s">
        <v>0</v>
      </c>
      <c r="B21" s="82" t="s">
        <v>65</v>
      </c>
      <c r="C21" s="82" t="s">
        <v>66</v>
      </c>
      <c r="D21" s="82" t="s">
        <v>67</v>
      </c>
      <c r="E21" s="80" t="s">
        <v>25</v>
      </c>
      <c r="F21" s="68" t="s">
        <v>68</v>
      </c>
      <c r="G21" s="70"/>
    </row>
    <row r="22" spans="1:9">
      <c r="A22" s="81"/>
      <c r="B22" s="83"/>
      <c r="C22" s="83"/>
      <c r="D22" s="83"/>
      <c r="E22" s="81"/>
      <c r="F22" s="3" t="s">
        <v>69</v>
      </c>
      <c r="G22" s="3" t="s">
        <v>70</v>
      </c>
    </row>
    <row r="23" spans="1:9" s="57" customFormat="1">
      <c r="A23" s="1">
        <v>1</v>
      </c>
      <c r="B23" s="25" t="s">
        <v>88</v>
      </c>
      <c r="C23" s="25" t="s">
        <v>88</v>
      </c>
      <c r="D23" s="25" t="s">
        <v>88</v>
      </c>
      <c r="E23" s="27" t="s">
        <v>179</v>
      </c>
      <c r="F23" s="31">
        <f>+F24+F26+F28+F32</f>
        <v>412.4667</v>
      </c>
      <c r="G23" s="31">
        <f>+G24+G26+G28+G32</f>
        <v>377.7756</v>
      </c>
      <c r="I23" s="58"/>
    </row>
    <row r="24" spans="1:9" ht="15" customHeight="1">
      <c r="A24" s="59"/>
      <c r="B24" s="60"/>
      <c r="C24" s="68" t="s">
        <v>31</v>
      </c>
      <c r="D24" s="69"/>
      <c r="E24" s="70"/>
      <c r="F24" s="9">
        <f>+F25</f>
        <v>20.595099999999999</v>
      </c>
      <c r="G24" s="9">
        <f>+G25</f>
        <v>17.890099999999997</v>
      </c>
      <c r="I24" s="29"/>
    </row>
    <row r="25" spans="1:9">
      <c r="A25" s="1">
        <v>2</v>
      </c>
      <c r="B25" s="59">
        <v>41</v>
      </c>
      <c r="C25" s="56">
        <v>11</v>
      </c>
      <c r="D25" s="56">
        <v>100</v>
      </c>
      <c r="E25" s="7" t="s">
        <v>33</v>
      </c>
      <c r="F25" s="10">
        <v>20.595099999999999</v>
      </c>
      <c r="G25" s="10">
        <v>17.890099999999997</v>
      </c>
      <c r="I25" s="29"/>
    </row>
    <row r="26" spans="1:9">
      <c r="A26" s="59"/>
      <c r="B26" s="60"/>
      <c r="C26" s="68" t="s">
        <v>37</v>
      </c>
      <c r="D26" s="69"/>
      <c r="E26" s="70"/>
      <c r="F26" s="9">
        <f>+F27</f>
        <v>5.1973000000000003</v>
      </c>
      <c r="G26" s="9">
        <f>+G27</f>
        <v>4.4725000000000001</v>
      </c>
      <c r="I26" s="30"/>
    </row>
    <row r="27" spans="1:9">
      <c r="A27" s="1">
        <v>3</v>
      </c>
      <c r="B27" s="25">
        <v>41</v>
      </c>
      <c r="C27" s="25">
        <v>21</v>
      </c>
      <c r="D27" s="25">
        <v>100</v>
      </c>
      <c r="E27" s="7" t="s">
        <v>41</v>
      </c>
      <c r="F27" s="10">
        <v>5.1973000000000003</v>
      </c>
      <c r="G27" s="10">
        <v>4.4725000000000001</v>
      </c>
      <c r="I27" s="29"/>
    </row>
    <row r="28" spans="1:9" s="57" customFormat="1">
      <c r="A28" s="1"/>
      <c r="B28" s="25"/>
      <c r="C28" s="68" t="s">
        <v>343</v>
      </c>
      <c r="D28" s="69"/>
      <c r="E28" s="70"/>
      <c r="F28" s="9">
        <f t="shared" ref="F28:G30" si="0">+F29</f>
        <v>5.0999999999999996</v>
      </c>
      <c r="G28" s="9">
        <f t="shared" si="0"/>
        <v>5.0999999999999996</v>
      </c>
      <c r="I28" s="29"/>
    </row>
    <row r="29" spans="1:9" s="57" customFormat="1">
      <c r="A29" s="1">
        <v>4</v>
      </c>
      <c r="B29" s="25" t="s">
        <v>155</v>
      </c>
      <c r="C29" s="25" t="s">
        <v>77</v>
      </c>
      <c r="D29" s="25" t="s">
        <v>78</v>
      </c>
      <c r="E29" s="8" t="s">
        <v>344</v>
      </c>
      <c r="F29" s="9">
        <f t="shared" si="0"/>
        <v>5.0999999999999996</v>
      </c>
      <c r="G29" s="9">
        <f t="shared" si="0"/>
        <v>5.0999999999999996</v>
      </c>
      <c r="I29" s="29"/>
    </row>
    <row r="30" spans="1:9" s="57" customFormat="1">
      <c r="A30" s="1">
        <v>5</v>
      </c>
      <c r="B30" s="25" t="s">
        <v>155</v>
      </c>
      <c r="C30" s="25" t="s">
        <v>80</v>
      </c>
      <c r="D30" s="25" t="s">
        <v>78</v>
      </c>
      <c r="E30" s="8" t="s">
        <v>345</v>
      </c>
      <c r="F30" s="9">
        <f t="shared" si="0"/>
        <v>5.0999999999999996</v>
      </c>
      <c r="G30" s="9">
        <f t="shared" si="0"/>
        <v>5.0999999999999996</v>
      </c>
      <c r="I30" s="29"/>
    </row>
    <row r="31" spans="1:9" s="57" customFormat="1">
      <c r="A31" s="1">
        <v>6</v>
      </c>
      <c r="B31" s="26" t="s">
        <v>155</v>
      </c>
      <c r="C31" s="26" t="s">
        <v>80</v>
      </c>
      <c r="D31" s="26" t="s">
        <v>95</v>
      </c>
      <c r="E31" s="7" t="s">
        <v>346</v>
      </c>
      <c r="F31" s="10">
        <v>5.0999999999999996</v>
      </c>
      <c r="G31" s="10">
        <v>5.0999999999999996</v>
      </c>
      <c r="I31" s="29"/>
    </row>
    <row r="32" spans="1:9" s="57" customFormat="1">
      <c r="A32" s="1"/>
      <c r="B32" s="25"/>
      <c r="C32" s="68" t="s">
        <v>349</v>
      </c>
      <c r="D32" s="69"/>
      <c r="E32" s="70"/>
      <c r="F32" s="9">
        <f>+F33+F56+F71</f>
        <v>381.57429999999999</v>
      </c>
      <c r="G32" s="9">
        <f>+G33+G56+G71</f>
        <v>350.31299999999999</v>
      </c>
      <c r="I32" s="29"/>
    </row>
    <row r="33" spans="1:9">
      <c r="A33" s="1">
        <v>7</v>
      </c>
      <c r="B33" s="25" t="s">
        <v>98</v>
      </c>
      <c r="C33" s="25" t="s">
        <v>99</v>
      </c>
      <c r="D33" s="25" t="s">
        <v>78</v>
      </c>
      <c r="E33" s="27" t="s">
        <v>180</v>
      </c>
      <c r="F33" s="31">
        <f>+F34+F36+F38+F44+F49</f>
        <v>268.04259999999999</v>
      </c>
      <c r="G33" s="31">
        <f>+G34+G36+G38+G44+G49</f>
        <v>253.33360000000002</v>
      </c>
      <c r="I33" s="2"/>
    </row>
    <row r="34" spans="1:9">
      <c r="A34" s="1">
        <f>+A33+1</f>
        <v>8</v>
      </c>
      <c r="B34" s="25" t="s">
        <v>98</v>
      </c>
      <c r="C34" s="25" t="s">
        <v>77</v>
      </c>
      <c r="D34" s="25" t="s">
        <v>78</v>
      </c>
      <c r="E34" s="27" t="s">
        <v>181</v>
      </c>
      <c r="F34" s="31">
        <f>+F35</f>
        <v>16.793099999999999</v>
      </c>
      <c r="G34" s="31">
        <f>+G35</f>
        <v>10.8017</v>
      </c>
      <c r="I34" s="29"/>
    </row>
    <row r="35" spans="1:9">
      <c r="A35" s="1">
        <f t="shared" ref="A35:A77" si="1">+A34+1</f>
        <v>9</v>
      </c>
      <c r="B35" s="26" t="s">
        <v>98</v>
      </c>
      <c r="C35" s="26" t="s">
        <v>80</v>
      </c>
      <c r="D35" s="26" t="s">
        <v>78</v>
      </c>
      <c r="E35" s="28" t="s">
        <v>136</v>
      </c>
      <c r="F35" s="32">
        <v>16.793099999999999</v>
      </c>
      <c r="G35" s="32">
        <v>10.8017</v>
      </c>
      <c r="I35" s="29"/>
    </row>
    <row r="36" spans="1:9">
      <c r="A36" s="1">
        <f t="shared" si="1"/>
        <v>10</v>
      </c>
      <c r="B36" s="25" t="s">
        <v>98</v>
      </c>
      <c r="C36" s="25" t="s">
        <v>90</v>
      </c>
      <c r="D36" s="25" t="s">
        <v>78</v>
      </c>
      <c r="E36" s="27" t="s">
        <v>182</v>
      </c>
      <c r="F36" s="31">
        <v>5.4</v>
      </c>
      <c r="G36" s="31">
        <v>5.4</v>
      </c>
      <c r="I36" s="30"/>
    </row>
    <row r="37" spans="1:9">
      <c r="A37" s="1">
        <f t="shared" si="1"/>
        <v>11</v>
      </c>
      <c r="B37" s="26" t="s">
        <v>98</v>
      </c>
      <c r="C37" s="26" t="s">
        <v>105</v>
      </c>
      <c r="D37" s="26" t="s">
        <v>78</v>
      </c>
      <c r="E37" s="28" t="s">
        <v>137</v>
      </c>
      <c r="F37" s="32">
        <v>5.4</v>
      </c>
      <c r="G37" s="32">
        <v>5.4</v>
      </c>
      <c r="I37" s="30"/>
    </row>
    <row r="38" spans="1:9">
      <c r="A38" s="1">
        <f t="shared" si="1"/>
        <v>12</v>
      </c>
      <c r="B38" s="25" t="s">
        <v>98</v>
      </c>
      <c r="C38" s="25" t="s">
        <v>143</v>
      </c>
      <c r="D38" s="25" t="s">
        <v>78</v>
      </c>
      <c r="E38" s="27" t="s">
        <v>183</v>
      </c>
      <c r="F38" s="31">
        <f>+F39</f>
        <v>3.3203</v>
      </c>
      <c r="G38" s="31">
        <f>+G39</f>
        <v>0.37530000000000002</v>
      </c>
      <c r="I38" s="29"/>
    </row>
    <row r="39" spans="1:9">
      <c r="A39" s="1">
        <f t="shared" si="1"/>
        <v>13</v>
      </c>
      <c r="B39" s="25" t="s">
        <v>98</v>
      </c>
      <c r="C39" s="25" t="s">
        <v>145</v>
      </c>
      <c r="D39" s="25" t="s">
        <v>78</v>
      </c>
      <c r="E39" s="27" t="s">
        <v>184</v>
      </c>
      <c r="F39" s="31">
        <f>+F40+F41</f>
        <v>3.3203</v>
      </c>
      <c r="G39" s="31">
        <f>+G40+G41</f>
        <v>0.37530000000000002</v>
      </c>
      <c r="I39" s="30"/>
    </row>
    <row r="40" spans="1:9" s="57" customFormat="1">
      <c r="A40" s="1">
        <f t="shared" si="1"/>
        <v>14</v>
      </c>
      <c r="B40" s="26" t="s">
        <v>98</v>
      </c>
      <c r="C40" s="26" t="s">
        <v>145</v>
      </c>
      <c r="D40" s="26" t="s">
        <v>82</v>
      </c>
      <c r="E40" s="27" t="s">
        <v>195</v>
      </c>
      <c r="F40" s="31">
        <v>0.84</v>
      </c>
      <c r="G40" s="31"/>
      <c r="I40" s="30"/>
    </row>
    <row r="41" spans="1:9">
      <c r="A41" s="1">
        <f t="shared" si="1"/>
        <v>15</v>
      </c>
      <c r="B41" s="25" t="s">
        <v>98</v>
      </c>
      <c r="C41" s="25" t="s">
        <v>145</v>
      </c>
      <c r="D41" s="25" t="s">
        <v>147</v>
      </c>
      <c r="E41" s="27" t="s">
        <v>185</v>
      </c>
      <c r="F41" s="31">
        <f>+F42+F43</f>
        <v>2.4803000000000002</v>
      </c>
      <c r="G41" s="31">
        <f>+G42+G43</f>
        <v>0.37530000000000002</v>
      </c>
      <c r="I41" s="29"/>
    </row>
    <row r="42" spans="1:9" s="57" customFormat="1">
      <c r="A42" s="1">
        <f t="shared" si="1"/>
        <v>16</v>
      </c>
      <c r="B42" s="26" t="s">
        <v>98</v>
      </c>
      <c r="C42" s="26" t="s">
        <v>145</v>
      </c>
      <c r="D42" s="26" t="s">
        <v>163</v>
      </c>
      <c r="E42" s="62" t="s">
        <v>347</v>
      </c>
      <c r="F42" s="32">
        <v>2.1957</v>
      </c>
      <c r="G42" s="32">
        <v>0</v>
      </c>
      <c r="I42" s="29"/>
    </row>
    <row r="43" spans="1:9">
      <c r="A43" s="1">
        <f t="shared" si="1"/>
        <v>17</v>
      </c>
      <c r="B43" s="26" t="s">
        <v>98</v>
      </c>
      <c r="C43" s="26" t="s">
        <v>145</v>
      </c>
      <c r="D43" s="26" t="s">
        <v>149</v>
      </c>
      <c r="E43" s="28" t="s">
        <v>148</v>
      </c>
      <c r="F43" s="32">
        <v>0.28460000000000002</v>
      </c>
      <c r="G43" s="32">
        <v>0.37530000000000002</v>
      </c>
      <c r="I43" s="30"/>
    </row>
    <row r="44" spans="1:9">
      <c r="A44" s="1">
        <f t="shared" si="1"/>
        <v>18</v>
      </c>
      <c r="B44" s="25" t="s">
        <v>98</v>
      </c>
      <c r="C44" s="25" t="s">
        <v>107</v>
      </c>
      <c r="D44" s="25" t="s">
        <v>78</v>
      </c>
      <c r="E44" s="27" t="s">
        <v>186</v>
      </c>
      <c r="F44" s="31">
        <f>+F45</f>
        <v>193.61790000000002</v>
      </c>
      <c r="G44" s="31">
        <f>+G45</f>
        <v>193.61790000000002</v>
      </c>
      <c r="I44" s="29"/>
    </row>
    <row r="45" spans="1:9">
      <c r="A45" s="1">
        <f t="shared" si="1"/>
        <v>19</v>
      </c>
      <c r="B45" s="25" t="s">
        <v>98</v>
      </c>
      <c r="C45" s="25" t="s">
        <v>109</v>
      </c>
      <c r="D45" s="25" t="s">
        <v>78</v>
      </c>
      <c r="E45" s="27" t="s">
        <v>187</v>
      </c>
      <c r="F45" s="31">
        <f>+F46+F48</f>
        <v>193.61790000000002</v>
      </c>
      <c r="G45" s="31">
        <f>+G46+G48</f>
        <v>193.61790000000002</v>
      </c>
      <c r="I45" s="30"/>
    </row>
    <row r="46" spans="1:9">
      <c r="A46" s="1">
        <f t="shared" si="1"/>
        <v>20</v>
      </c>
      <c r="B46" s="25" t="s">
        <v>98</v>
      </c>
      <c r="C46" s="25" t="s">
        <v>109</v>
      </c>
      <c r="D46" s="25" t="s">
        <v>82</v>
      </c>
      <c r="E46" s="27" t="s">
        <v>188</v>
      </c>
      <c r="F46" s="31">
        <f>+F47</f>
        <v>183.33520000000001</v>
      </c>
      <c r="G46" s="31">
        <f>+G47</f>
        <v>183.33520000000001</v>
      </c>
      <c r="I46" s="29"/>
    </row>
    <row r="47" spans="1:9">
      <c r="A47" s="1">
        <f t="shared" si="1"/>
        <v>21</v>
      </c>
      <c r="B47" s="26" t="s">
        <v>98</v>
      </c>
      <c r="C47" s="26" t="s">
        <v>109</v>
      </c>
      <c r="D47" s="26" t="s">
        <v>112</v>
      </c>
      <c r="E47" s="28" t="s">
        <v>138</v>
      </c>
      <c r="F47" s="32">
        <v>183.33520000000001</v>
      </c>
      <c r="G47" s="32">
        <v>183.33520000000001</v>
      </c>
      <c r="I47" s="29"/>
    </row>
    <row r="48" spans="1:9">
      <c r="A48" s="1">
        <f t="shared" si="1"/>
        <v>22</v>
      </c>
      <c r="B48" s="26" t="s">
        <v>98</v>
      </c>
      <c r="C48" s="26" t="s">
        <v>109</v>
      </c>
      <c r="D48" s="26" t="s">
        <v>151</v>
      </c>
      <c r="E48" s="28" t="s">
        <v>189</v>
      </c>
      <c r="F48" s="32">
        <v>10.2827</v>
      </c>
      <c r="G48" s="32">
        <v>10.2827</v>
      </c>
      <c r="I48" s="29"/>
    </row>
    <row r="49" spans="1:9">
      <c r="A49" s="1">
        <f t="shared" si="1"/>
        <v>23</v>
      </c>
      <c r="B49" s="25" t="s">
        <v>98</v>
      </c>
      <c r="C49" s="25" t="s">
        <v>114</v>
      </c>
      <c r="D49" s="25" t="s">
        <v>78</v>
      </c>
      <c r="E49" s="27" t="s">
        <v>190</v>
      </c>
      <c r="F49" s="31">
        <f>+F50+F51+F54</f>
        <v>48.911299999999997</v>
      </c>
      <c r="G49" s="31">
        <f>+G50+G51+G54</f>
        <v>43.1387</v>
      </c>
      <c r="I49" s="30"/>
    </row>
    <row r="50" spans="1:9">
      <c r="A50" s="1">
        <f t="shared" si="1"/>
        <v>24</v>
      </c>
      <c r="B50" s="26" t="s">
        <v>98</v>
      </c>
      <c r="C50" s="26" t="s">
        <v>153</v>
      </c>
      <c r="D50" s="26" t="s">
        <v>78</v>
      </c>
      <c r="E50" s="28" t="s">
        <v>191</v>
      </c>
      <c r="F50" s="32">
        <v>2.0550000000000002</v>
      </c>
      <c r="G50" s="32">
        <v>2.0550000000000002</v>
      </c>
      <c r="I50" s="29"/>
    </row>
    <row r="51" spans="1:9">
      <c r="A51" s="1">
        <f t="shared" si="1"/>
        <v>25</v>
      </c>
      <c r="B51" s="25" t="s">
        <v>98</v>
      </c>
      <c r="C51" s="25" t="s">
        <v>116</v>
      </c>
      <c r="D51" s="25" t="s">
        <v>78</v>
      </c>
      <c r="E51" s="27" t="s">
        <v>192</v>
      </c>
      <c r="F51" s="31">
        <f>+F52+F53</f>
        <v>25.4605</v>
      </c>
      <c r="G51" s="31">
        <f>+G52+G53</f>
        <v>25.4605</v>
      </c>
      <c r="I51" s="30"/>
    </row>
    <row r="52" spans="1:9">
      <c r="A52" s="1">
        <f t="shared" si="1"/>
        <v>26</v>
      </c>
      <c r="B52" s="26" t="s">
        <v>98</v>
      </c>
      <c r="C52" s="26" t="s">
        <v>116</v>
      </c>
      <c r="D52" s="26" t="s">
        <v>82</v>
      </c>
      <c r="E52" s="28" t="s">
        <v>139</v>
      </c>
      <c r="F52" s="32">
        <v>13.8452</v>
      </c>
      <c r="G52" s="32">
        <v>13.8452</v>
      </c>
      <c r="I52" s="30"/>
    </row>
    <row r="53" spans="1:9" s="57" customFormat="1">
      <c r="A53" s="1">
        <f t="shared" ref="A53:A54" si="2">+A52+1</f>
        <v>27</v>
      </c>
      <c r="B53" s="26" t="s">
        <v>98</v>
      </c>
      <c r="C53" s="26" t="s">
        <v>116</v>
      </c>
      <c r="D53" s="26" t="s">
        <v>95</v>
      </c>
      <c r="E53" s="62" t="s">
        <v>119</v>
      </c>
      <c r="F53" s="32">
        <v>11.6153</v>
      </c>
      <c r="G53" s="32">
        <v>11.6153</v>
      </c>
      <c r="I53" s="30"/>
    </row>
    <row r="54" spans="1:9">
      <c r="A54" s="1">
        <f t="shared" si="2"/>
        <v>28</v>
      </c>
      <c r="B54" s="25" t="s">
        <v>98</v>
      </c>
      <c r="C54" s="25" t="s">
        <v>120</v>
      </c>
      <c r="D54" s="25" t="s">
        <v>78</v>
      </c>
      <c r="E54" s="27" t="s">
        <v>193</v>
      </c>
      <c r="F54" s="31">
        <f>+F55</f>
        <v>21.395799999999998</v>
      </c>
      <c r="G54" s="31">
        <f>+G55</f>
        <v>15.623200000000001</v>
      </c>
      <c r="I54" s="30"/>
    </row>
    <row r="55" spans="1:9">
      <c r="A55" s="1">
        <f t="shared" si="1"/>
        <v>29</v>
      </c>
      <c r="B55" s="26" t="s">
        <v>98</v>
      </c>
      <c r="C55" s="26" t="s">
        <v>120</v>
      </c>
      <c r="D55" s="26" t="s">
        <v>122</v>
      </c>
      <c r="E55" s="28" t="s">
        <v>141</v>
      </c>
      <c r="F55" s="32">
        <v>21.395799999999998</v>
      </c>
      <c r="G55" s="32">
        <v>15.623200000000001</v>
      </c>
      <c r="I55" s="30"/>
    </row>
    <row r="56" spans="1:9">
      <c r="A56" s="1">
        <f t="shared" si="1"/>
        <v>30</v>
      </c>
      <c r="B56" s="25" t="s">
        <v>155</v>
      </c>
      <c r="C56" s="25" t="s">
        <v>99</v>
      </c>
      <c r="D56" s="25" t="s">
        <v>78</v>
      </c>
      <c r="E56" s="27" t="s">
        <v>194</v>
      </c>
      <c r="F56" s="31">
        <f>+F57+F60</f>
        <v>71.774399999999986</v>
      </c>
      <c r="G56" s="31">
        <f>+G57+G60</f>
        <v>67.597100000000012</v>
      </c>
      <c r="I56" s="29"/>
    </row>
    <row r="57" spans="1:9" s="57" customFormat="1">
      <c r="A57" s="1">
        <f t="shared" si="1"/>
        <v>31</v>
      </c>
      <c r="B57" s="25" t="s">
        <v>155</v>
      </c>
      <c r="C57" s="25" t="s">
        <v>143</v>
      </c>
      <c r="D57" s="25" t="s">
        <v>78</v>
      </c>
      <c r="E57" s="63" t="s">
        <v>216</v>
      </c>
      <c r="F57" s="31">
        <v>6.7842000000000002</v>
      </c>
      <c r="G57" s="31"/>
      <c r="I57" s="29"/>
    </row>
    <row r="58" spans="1:9" s="57" customFormat="1">
      <c r="A58" s="1">
        <f t="shared" si="1"/>
        <v>32</v>
      </c>
      <c r="B58" s="25" t="s">
        <v>155</v>
      </c>
      <c r="C58" s="25" t="s">
        <v>348</v>
      </c>
      <c r="D58" s="25" t="s">
        <v>78</v>
      </c>
      <c r="E58" s="63" t="s">
        <v>217</v>
      </c>
      <c r="F58" s="31">
        <v>6.7842000000000002</v>
      </c>
      <c r="G58" s="31"/>
      <c r="I58" s="29"/>
    </row>
    <row r="59" spans="1:9" s="57" customFormat="1">
      <c r="A59" s="1">
        <f t="shared" si="1"/>
        <v>33</v>
      </c>
      <c r="B59" s="26" t="s">
        <v>155</v>
      </c>
      <c r="C59" s="26" t="s">
        <v>348</v>
      </c>
      <c r="D59" s="26" t="s">
        <v>82</v>
      </c>
      <c r="E59" s="62" t="s">
        <v>158</v>
      </c>
      <c r="F59" s="31">
        <v>6.7842000000000002</v>
      </c>
      <c r="G59" s="31"/>
      <c r="I59" s="29"/>
    </row>
    <row r="60" spans="1:9">
      <c r="A60" s="1">
        <f t="shared" si="1"/>
        <v>34</v>
      </c>
      <c r="B60" s="25" t="s">
        <v>155</v>
      </c>
      <c r="C60" s="25" t="s">
        <v>107</v>
      </c>
      <c r="D60" s="25" t="s">
        <v>78</v>
      </c>
      <c r="E60" s="27" t="s">
        <v>197</v>
      </c>
      <c r="F60" s="31">
        <f>+F61+F68</f>
        <v>64.990199999999987</v>
      </c>
      <c r="G60" s="31">
        <f>+G61+G68</f>
        <v>67.597100000000012</v>
      </c>
      <c r="I60" s="30"/>
    </row>
    <row r="61" spans="1:9">
      <c r="A61" s="1">
        <f t="shared" si="1"/>
        <v>35</v>
      </c>
      <c r="B61" s="25" t="s">
        <v>155</v>
      </c>
      <c r="C61" s="25" t="s">
        <v>157</v>
      </c>
      <c r="D61" s="25" t="s">
        <v>78</v>
      </c>
      <c r="E61" s="27" t="s">
        <v>184</v>
      </c>
      <c r="F61" s="31">
        <f>+F62+F63</f>
        <v>63.263499999999993</v>
      </c>
      <c r="G61" s="31">
        <f>+G62+G63</f>
        <v>65.113200000000006</v>
      </c>
      <c r="I61" s="30"/>
    </row>
    <row r="62" spans="1:9">
      <c r="A62" s="1">
        <f t="shared" si="1"/>
        <v>36</v>
      </c>
      <c r="B62" s="26" t="s">
        <v>155</v>
      </c>
      <c r="C62" s="26" t="s">
        <v>157</v>
      </c>
      <c r="D62" s="26" t="s">
        <v>82</v>
      </c>
      <c r="E62" s="28" t="s">
        <v>195</v>
      </c>
      <c r="F62" s="32">
        <v>0.29189999999999999</v>
      </c>
      <c r="G62" s="32">
        <v>11.29</v>
      </c>
      <c r="I62" s="29"/>
    </row>
    <row r="63" spans="1:9">
      <c r="A63" s="1">
        <f t="shared" si="1"/>
        <v>37</v>
      </c>
      <c r="B63" s="25" t="s">
        <v>155</v>
      </c>
      <c r="C63" s="25" t="s">
        <v>157</v>
      </c>
      <c r="D63" s="25" t="s">
        <v>147</v>
      </c>
      <c r="E63" s="27" t="s">
        <v>196</v>
      </c>
      <c r="F63" s="31">
        <f>+F64+F65+F66+F67</f>
        <v>62.971599999999995</v>
      </c>
      <c r="G63" s="31">
        <f>+G64+G65+G66+G67</f>
        <v>53.8232</v>
      </c>
      <c r="I63" s="29"/>
    </row>
    <row r="64" spans="1:9">
      <c r="A64" s="1">
        <f t="shared" si="1"/>
        <v>38</v>
      </c>
      <c r="B64" s="26" t="s">
        <v>155</v>
      </c>
      <c r="C64" s="26" t="s">
        <v>157</v>
      </c>
      <c r="D64" s="26" t="s">
        <v>161</v>
      </c>
      <c r="E64" s="28" t="s">
        <v>160</v>
      </c>
      <c r="F64" s="32">
        <v>13.041399999999999</v>
      </c>
      <c r="G64" s="32">
        <v>9.8122000000000007</v>
      </c>
      <c r="I64" s="29"/>
    </row>
    <row r="65" spans="1:9" ht="30">
      <c r="A65" s="1">
        <f t="shared" si="1"/>
        <v>39</v>
      </c>
      <c r="B65" s="26" t="s">
        <v>155</v>
      </c>
      <c r="C65" s="26" t="s">
        <v>157</v>
      </c>
      <c r="D65" s="26" t="s">
        <v>163</v>
      </c>
      <c r="E65" s="28" t="s">
        <v>162</v>
      </c>
      <c r="F65" s="32">
        <v>37.783799999999999</v>
      </c>
      <c r="G65" s="32">
        <v>26.290599999999998</v>
      </c>
      <c r="I65" s="29"/>
    </row>
    <row r="66" spans="1:9">
      <c r="A66" s="1">
        <f t="shared" si="1"/>
        <v>40</v>
      </c>
      <c r="B66" s="26" t="s">
        <v>155</v>
      </c>
      <c r="C66" s="26" t="s">
        <v>157</v>
      </c>
      <c r="D66" s="26" t="s">
        <v>149</v>
      </c>
      <c r="E66" s="28" t="s">
        <v>198</v>
      </c>
      <c r="F66" s="32">
        <v>0</v>
      </c>
      <c r="G66" s="32">
        <v>0.62279999999999991</v>
      </c>
      <c r="I66" s="30"/>
    </row>
    <row r="67" spans="1:9">
      <c r="A67" s="1">
        <f t="shared" si="1"/>
        <v>41</v>
      </c>
      <c r="B67" s="26" t="s">
        <v>155</v>
      </c>
      <c r="C67" s="26" t="s">
        <v>157</v>
      </c>
      <c r="D67" s="26" t="s">
        <v>122</v>
      </c>
      <c r="E67" s="28" t="s">
        <v>164</v>
      </c>
      <c r="F67" s="32">
        <v>12.1464</v>
      </c>
      <c r="G67" s="32">
        <v>17.0976</v>
      </c>
      <c r="I67" s="30"/>
    </row>
    <row r="68" spans="1:9">
      <c r="A68" s="1">
        <f t="shared" si="1"/>
        <v>42</v>
      </c>
      <c r="B68" s="25" t="s">
        <v>155</v>
      </c>
      <c r="C68" s="25" t="s">
        <v>166</v>
      </c>
      <c r="D68" s="25" t="s">
        <v>78</v>
      </c>
      <c r="E68" s="27" t="s">
        <v>165</v>
      </c>
      <c r="F68" s="31">
        <f>+F69+F70</f>
        <v>1.7267000000000001</v>
      </c>
      <c r="G68" s="31">
        <f>+G69+G70</f>
        <v>2.4839000000000002</v>
      </c>
      <c r="I68" s="30"/>
    </row>
    <row r="69" spans="1:9">
      <c r="A69" s="1">
        <f t="shared" si="1"/>
        <v>43</v>
      </c>
      <c r="B69" s="26" t="s">
        <v>155</v>
      </c>
      <c r="C69" s="26" t="s">
        <v>166</v>
      </c>
      <c r="D69" s="26" t="s">
        <v>168</v>
      </c>
      <c r="E69" s="28" t="s">
        <v>167</v>
      </c>
      <c r="F69" s="32">
        <v>0.35449999999999998</v>
      </c>
      <c r="G69" s="32">
        <v>0</v>
      </c>
      <c r="I69" s="29"/>
    </row>
    <row r="70" spans="1:9">
      <c r="A70" s="1">
        <f t="shared" si="1"/>
        <v>44</v>
      </c>
      <c r="B70" s="26" t="s">
        <v>155</v>
      </c>
      <c r="C70" s="26" t="s">
        <v>166</v>
      </c>
      <c r="D70" s="26" t="s">
        <v>147</v>
      </c>
      <c r="E70" s="28" t="s">
        <v>169</v>
      </c>
      <c r="F70" s="32">
        <v>1.3722000000000001</v>
      </c>
      <c r="G70" s="32">
        <v>2.4839000000000002</v>
      </c>
    </row>
    <row r="71" spans="1:9">
      <c r="A71" s="1">
        <f t="shared" si="1"/>
        <v>45</v>
      </c>
      <c r="B71" s="25" t="s">
        <v>171</v>
      </c>
      <c r="C71" s="25" t="s">
        <v>99</v>
      </c>
      <c r="D71" s="25" t="s">
        <v>78</v>
      </c>
      <c r="E71" s="27" t="s">
        <v>170</v>
      </c>
      <c r="F71" s="31">
        <f t="shared" ref="F71:G73" si="3">+F72</f>
        <v>41.757300000000001</v>
      </c>
      <c r="G71" s="31">
        <f t="shared" si="3"/>
        <v>29.382299999999997</v>
      </c>
    </row>
    <row r="72" spans="1:9">
      <c r="A72" s="1">
        <f t="shared" si="1"/>
        <v>46</v>
      </c>
      <c r="B72" s="25" t="s">
        <v>171</v>
      </c>
      <c r="C72" s="25" t="s">
        <v>90</v>
      </c>
      <c r="D72" s="25" t="s">
        <v>78</v>
      </c>
      <c r="E72" s="27" t="s">
        <v>199</v>
      </c>
      <c r="F72" s="31">
        <f t="shared" si="3"/>
        <v>41.757300000000001</v>
      </c>
      <c r="G72" s="31">
        <f t="shared" si="3"/>
        <v>29.382299999999997</v>
      </c>
    </row>
    <row r="73" spans="1:9">
      <c r="A73" s="1">
        <f t="shared" si="1"/>
        <v>47</v>
      </c>
      <c r="B73" s="25" t="s">
        <v>171</v>
      </c>
      <c r="C73" s="25" t="s">
        <v>92</v>
      </c>
      <c r="D73" s="25" t="s">
        <v>78</v>
      </c>
      <c r="E73" s="27" t="s">
        <v>200</v>
      </c>
      <c r="F73" s="31">
        <f t="shared" si="3"/>
        <v>41.757300000000001</v>
      </c>
      <c r="G73" s="31">
        <f t="shared" si="3"/>
        <v>29.382299999999997</v>
      </c>
    </row>
    <row r="74" spans="1:9">
      <c r="A74" s="1">
        <f t="shared" si="1"/>
        <v>48</v>
      </c>
      <c r="B74" s="25" t="s">
        <v>171</v>
      </c>
      <c r="C74" s="25" t="s">
        <v>92</v>
      </c>
      <c r="D74" s="25" t="s">
        <v>82</v>
      </c>
      <c r="E74" s="27" t="s">
        <v>199</v>
      </c>
      <c r="F74" s="31">
        <f>+F75+F76+F77</f>
        <v>41.757300000000001</v>
      </c>
      <c r="G74" s="31">
        <f>+G75+G76+G77</f>
        <v>29.382299999999997</v>
      </c>
    </row>
    <row r="75" spans="1:9">
      <c r="A75" s="1">
        <f t="shared" si="1"/>
        <v>49</v>
      </c>
      <c r="B75" s="26" t="s">
        <v>171</v>
      </c>
      <c r="C75" s="26" t="s">
        <v>92</v>
      </c>
      <c r="D75" s="26" t="s">
        <v>112</v>
      </c>
      <c r="E75" s="28" t="s">
        <v>174</v>
      </c>
      <c r="F75" s="32">
        <v>1.1097000000000001</v>
      </c>
      <c r="G75" s="32">
        <v>1.1097000000000001</v>
      </c>
    </row>
    <row r="76" spans="1:9">
      <c r="A76" s="1">
        <f t="shared" si="1"/>
        <v>50</v>
      </c>
      <c r="B76" s="26" t="s">
        <v>171</v>
      </c>
      <c r="C76" s="26" t="s">
        <v>92</v>
      </c>
      <c r="D76" s="26" t="s">
        <v>176</v>
      </c>
      <c r="E76" s="28" t="s">
        <v>175</v>
      </c>
      <c r="F76" s="32">
        <v>4.5999999999999999E-2</v>
      </c>
      <c r="G76" s="32">
        <v>0</v>
      </c>
    </row>
    <row r="77" spans="1:9">
      <c r="A77" s="1">
        <f t="shared" si="1"/>
        <v>51</v>
      </c>
      <c r="B77" s="26" t="s">
        <v>171</v>
      </c>
      <c r="C77" s="26" t="s">
        <v>92</v>
      </c>
      <c r="D77" s="26" t="s">
        <v>178</v>
      </c>
      <c r="E77" s="28" t="s">
        <v>201</v>
      </c>
      <c r="F77" s="32">
        <v>40.601599999999998</v>
      </c>
      <c r="G77" s="32">
        <v>28.272599999999997</v>
      </c>
    </row>
  </sheetData>
  <mergeCells count="30">
    <mergeCell ref="E1:G1"/>
    <mergeCell ref="E2:G2"/>
    <mergeCell ref="E3:G3"/>
    <mergeCell ref="A6:G6"/>
    <mergeCell ref="A8:G8"/>
    <mergeCell ref="E4:G4"/>
    <mergeCell ref="E5:G5"/>
    <mergeCell ref="A7:G7"/>
    <mergeCell ref="F9:G9"/>
    <mergeCell ref="A15:F15"/>
    <mergeCell ref="A16:F16"/>
    <mergeCell ref="A17:F17"/>
    <mergeCell ref="A20:G20"/>
    <mergeCell ref="A18:F18"/>
    <mergeCell ref="A19:F19"/>
    <mergeCell ref="C24:E24"/>
    <mergeCell ref="C26:E26"/>
    <mergeCell ref="C28:E28"/>
    <mergeCell ref="C32:E32"/>
    <mergeCell ref="A10:F10"/>
    <mergeCell ref="A11:F11"/>
    <mergeCell ref="A12:F12"/>
    <mergeCell ref="A13:F13"/>
    <mergeCell ref="A14:F14"/>
    <mergeCell ref="A21:A22"/>
    <mergeCell ref="B21:B22"/>
    <mergeCell ref="C21:C22"/>
    <mergeCell ref="D21:D22"/>
    <mergeCell ref="E21:E22"/>
    <mergeCell ref="F21:G21"/>
  </mergeCells>
  <printOptions horizontalCentered="1"/>
  <pageMargins left="0.78740157480314965" right="0.19685039370078741" top="0.39370078740157483" bottom="0.19685039370078741" header="0.31496062992125984" footer="0.31496062992125984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workbookViewId="0">
      <selection activeCell="A7" sqref="A7:H7"/>
    </sheetView>
  </sheetViews>
  <sheetFormatPr defaultRowHeight="15"/>
  <cols>
    <col min="1" max="1" width="3.140625" style="4" bestFit="1" customWidth="1"/>
    <col min="2" max="3" width="3.28515625" style="4" bestFit="1" customWidth="1"/>
    <col min="4" max="4" width="4.42578125" style="4" bestFit="1" customWidth="1"/>
    <col min="5" max="5" width="82.85546875" style="4" customWidth="1"/>
    <col min="6" max="7" width="9.5703125" style="4" bestFit="1" customWidth="1"/>
    <col min="8" max="8" width="9" style="4" customWidth="1"/>
    <col min="9" max="9" width="15.7109375" style="4" customWidth="1"/>
    <col min="10" max="11" width="9.42578125" style="12" customWidth="1"/>
    <col min="12" max="13" width="9.42578125" style="4" customWidth="1"/>
    <col min="14" max="16384" width="9.140625" style="4"/>
  </cols>
  <sheetData>
    <row r="1" spans="1:11" ht="15" customHeight="1">
      <c r="E1" s="72" t="s">
        <v>209</v>
      </c>
      <c r="F1" s="72"/>
      <c r="G1" s="72"/>
      <c r="H1" s="72"/>
    </row>
    <row r="2" spans="1:11" ht="15" customHeight="1">
      <c r="E2" s="72" t="s">
        <v>210</v>
      </c>
      <c r="F2" s="72"/>
      <c r="G2" s="72"/>
      <c r="H2" s="72"/>
    </row>
    <row r="3" spans="1:11" ht="15" customHeight="1">
      <c r="E3" s="72" t="s">
        <v>71</v>
      </c>
      <c r="F3" s="72"/>
      <c r="G3" s="72"/>
      <c r="H3" s="72"/>
    </row>
    <row r="4" spans="1:11" ht="15" customHeight="1">
      <c r="A4" s="65" t="s">
        <v>50</v>
      </c>
      <c r="B4" s="65"/>
      <c r="C4" s="65"/>
      <c r="D4" s="65"/>
      <c r="E4" s="65"/>
      <c r="F4" s="65"/>
      <c r="G4" s="65"/>
      <c r="H4" s="65"/>
      <c r="I4" s="6"/>
    </row>
    <row r="5" spans="1:11" ht="15" customHeight="1">
      <c r="A5" s="65"/>
      <c r="B5" s="65"/>
      <c r="C5" s="65"/>
      <c r="D5" s="65"/>
      <c r="E5" s="65"/>
      <c r="F5" s="65"/>
      <c r="G5" s="65"/>
      <c r="H5" s="65"/>
      <c r="I5" s="6"/>
    </row>
    <row r="6" spans="1:11" ht="15" customHeight="1">
      <c r="A6" s="65" t="s">
        <v>51</v>
      </c>
      <c r="B6" s="65"/>
      <c r="C6" s="65"/>
      <c r="D6" s="65"/>
      <c r="E6" s="65"/>
      <c r="F6" s="65"/>
      <c r="G6" s="65"/>
      <c r="H6" s="65"/>
      <c r="I6" s="6"/>
    </row>
    <row r="7" spans="1:11" ht="15" customHeight="1">
      <c r="A7" s="65" t="s">
        <v>23</v>
      </c>
      <c r="B7" s="65"/>
      <c r="C7" s="65"/>
      <c r="D7" s="65"/>
      <c r="E7" s="65"/>
      <c r="F7" s="65"/>
      <c r="G7" s="65"/>
      <c r="H7" s="65"/>
      <c r="I7" s="6"/>
    </row>
    <row r="8" spans="1:11">
      <c r="G8" s="71" t="s">
        <v>53</v>
      </c>
      <c r="H8" s="71"/>
    </row>
    <row r="9" spans="1:11" ht="32.25" customHeight="1">
      <c r="A9" s="3" t="s">
        <v>0</v>
      </c>
      <c r="B9" s="68" t="s">
        <v>72</v>
      </c>
      <c r="C9" s="69"/>
      <c r="D9" s="70"/>
      <c r="E9" s="3" t="s">
        <v>52</v>
      </c>
      <c r="F9" s="3" t="s">
        <v>73</v>
      </c>
      <c r="G9" s="3" t="s">
        <v>27</v>
      </c>
      <c r="H9" s="3" t="s">
        <v>28</v>
      </c>
    </row>
    <row r="10" spans="1:11">
      <c r="A10" s="77" t="s">
        <v>74</v>
      </c>
      <c r="B10" s="78"/>
      <c r="C10" s="78"/>
      <c r="D10" s="78"/>
      <c r="E10" s="79"/>
      <c r="F10" s="8"/>
      <c r="G10" s="24">
        <v>1731.3</v>
      </c>
      <c r="H10" s="24"/>
    </row>
    <row r="11" spans="1:11">
      <c r="A11" s="77" t="s">
        <v>75</v>
      </c>
      <c r="B11" s="78"/>
      <c r="C11" s="78"/>
      <c r="D11" s="78"/>
      <c r="E11" s="79"/>
      <c r="F11" s="51"/>
      <c r="G11" s="51">
        <v>14027.1</v>
      </c>
      <c r="H11" s="51"/>
    </row>
    <row r="12" spans="1:11">
      <c r="A12" s="1">
        <v>1</v>
      </c>
      <c r="B12" s="34" t="s">
        <v>76</v>
      </c>
      <c r="C12" s="34" t="s">
        <v>77</v>
      </c>
      <c r="D12" s="36" t="s">
        <v>78</v>
      </c>
      <c r="E12" s="34" t="s">
        <v>79</v>
      </c>
      <c r="F12" s="45">
        <f t="shared" ref="F12:F13" si="0">+F13</f>
        <v>8806.9449999999997</v>
      </c>
      <c r="G12" s="45">
        <f>+G13</f>
        <v>8418.950899999998</v>
      </c>
      <c r="H12" s="45">
        <f t="shared" ref="H12:H13" si="1">+H13</f>
        <v>387.99410000000171</v>
      </c>
      <c r="J12" s="39"/>
      <c r="K12" s="41"/>
    </row>
    <row r="13" spans="1:11">
      <c r="A13" s="1">
        <f>+A12+1</f>
        <v>2</v>
      </c>
      <c r="B13" s="34" t="s">
        <v>76</v>
      </c>
      <c r="C13" s="34" t="s">
        <v>80</v>
      </c>
      <c r="D13" s="36" t="s">
        <v>78</v>
      </c>
      <c r="E13" s="34" t="s">
        <v>81</v>
      </c>
      <c r="F13" s="45">
        <f t="shared" si="0"/>
        <v>8806.9449999999997</v>
      </c>
      <c r="G13" s="45">
        <f>+G14</f>
        <v>8418.950899999998</v>
      </c>
      <c r="H13" s="45">
        <f t="shared" si="1"/>
        <v>387.99410000000171</v>
      </c>
      <c r="J13" s="39"/>
      <c r="K13" s="41"/>
    </row>
    <row r="14" spans="1:11">
      <c r="A14" s="1">
        <f t="shared" ref="A14:A80" si="2">+A13+1</f>
        <v>3</v>
      </c>
      <c r="B14" s="35" t="s">
        <v>76</v>
      </c>
      <c r="C14" s="35" t="s">
        <v>80</v>
      </c>
      <c r="D14" s="37" t="s">
        <v>82</v>
      </c>
      <c r="E14" s="35" t="s">
        <v>83</v>
      </c>
      <c r="F14" s="50">
        <v>8806.9449999999997</v>
      </c>
      <c r="G14" s="46">
        <v>8418.950899999998</v>
      </c>
      <c r="H14" s="46">
        <f>+F14-G14</f>
        <v>387.99410000000171</v>
      </c>
      <c r="J14" s="40"/>
      <c r="K14" s="42"/>
    </row>
    <row r="15" spans="1:11">
      <c r="A15" s="1">
        <f t="shared" si="2"/>
        <v>4</v>
      </c>
      <c r="B15" s="34" t="s">
        <v>84</v>
      </c>
      <c r="C15" s="34" t="s">
        <v>80</v>
      </c>
      <c r="D15" s="36" t="s">
        <v>82</v>
      </c>
      <c r="E15" s="34" t="s">
        <v>85</v>
      </c>
      <c r="F15" s="49">
        <f>+F16+F17</f>
        <v>30.167999999999999</v>
      </c>
      <c r="G15" s="49">
        <f t="shared" ref="G15:H15" si="3">+G16+G17</f>
        <v>73.009800000000013</v>
      </c>
      <c r="H15" s="49">
        <f t="shared" si="3"/>
        <v>-42.841800000000006</v>
      </c>
      <c r="J15" s="40"/>
      <c r="K15" s="42"/>
    </row>
    <row r="16" spans="1:11">
      <c r="A16" s="1">
        <f t="shared" si="2"/>
        <v>5</v>
      </c>
      <c r="B16" s="35" t="s">
        <v>84</v>
      </c>
      <c r="C16" s="35" t="s">
        <v>80</v>
      </c>
      <c r="D16" s="37" t="s">
        <v>86</v>
      </c>
      <c r="E16" s="35" t="s">
        <v>87</v>
      </c>
      <c r="F16" s="50">
        <v>0</v>
      </c>
      <c r="G16" s="46">
        <v>42.841800000000006</v>
      </c>
      <c r="H16" s="46">
        <f t="shared" ref="H16:H79" si="4">+F16-G16</f>
        <v>-42.841800000000006</v>
      </c>
      <c r="J16" s="39"/>
      <c r="K16" s="41"/>
    </row>
    <row r="17" spans="1:11" s="57" customFormat="1">
      <c r="A17" s="1">
        <f t="shared" si="2"/>
        <v>6</v>
      </c>
      <c r="B17" s="35" t="s">
        <v>84</v>
      </c>
      <c r="C17" s="35" t="s">
        <v>80</v>
      </c>
      <c r="D17" s="37" t="s">
        <v>350</v>
      </c>
      <c r="E17" s="35" t="s">
        <v>351</v>
      </c>
      <c r="F17" s="50">
        <v>30.167999999999999</v>
      </c>
      <c r="G17" s="46">
        <v>30.167999999999999</v>
      </c>
      <c r="H17" s="46">
        <f t="shared" ref="H17" si="5">+F17-G17</f>
        <v>0</v>
      </c>
      <c r="J17" s="39"/>
      <c r="K17" s="41"/>
    </row>
    <row r="18" spans="1:11">
      <c r="A18" s="1">
        <f t="shared" si="2"/>
        <v>7</v>
      </c>
      <c r="B18" s="84" t="s">
        <v>89</v>
      </c>
      <c r="C18" s="85"/>
      <c r="D18" s="85"/>
      <c r="E18" s="86"/>
      <c r="F18" s="49">
        <f>+F12+F15</f>
        <v>8837.1129999999994</v>
      </c>
      <c r="G18" s="49">
        <f t="shared" ref="G18:H18" si="6">+G12+G15</f>
        <v>8491.9606999999978</v>
      </c>
      <c r="H18" s="49">
        <f t="shared" si="6"/>
        <v>345.15230000000167</v>
      </c>
      <c r="J18" s="40"/>
      <c r="K18" s="42"/>
    </row>
    <row r="19" spans="1:11">
      <c r="A19" s="1">
        <f t="shared" si="2"/>
        <v>8</v>
      </c>
      <c r="B19" s="34" t="s">
        <v>76</v>
      </c>
      <c r="C19" s="34" t="s">
        <v>90</v>
      </c>
      <c r="D19" s="36" t="s">
        <v>78</v>
      </c>
      <c r="E19" s="34" t="s">
        <v>91</v>
      </c>
      <c r="F19" s="49">
        <f>+F20</f>
        <v>2172.451</v>
      </c>
      <c r="G19" s="49">
        <f t="shared" ref="G19:H19" si="7">+G20</f>
        <v>2093.0191</v>
      </c>
      <c r="H19" s="49">
        <f t="shared" si="7"/>
        <v>79.431899999999999</v>
      </c>
      <c r="J19" s="40"/>
      <c r="K19" s="42"/>
    </row>
    <row r="20" spans="1:11">
      <c r="A20" s="1">
        <f t="shared" si="2"/>
        <v>9</v>
      </c>
      <c r="B20" s="34" t="s">
        <v>76</v>
      </c>
      <c r="C20" s="34" t="s">
        <v>92</v>
      </c>
      <c r="D20" s="36" t="s">
        <v>78</v>
      </c>
      <c r="E20" s="34" t="s">
        <v>93</v>
      </c>
      <c r="F20" s="49">
        <f>+F21+F22</f>
        <v>2172.451</v>
      </c>
      <c r="G20" s="49">
        <f t="shared" ref="G20:H20" si="8">+G21+G22</f>
        <v>2093.0191</v>
      </c>
      <c r="H20" s="49">
        <f t="shared" si="8"/>
        <v>79.431899999999999</v>
      </c>
      <c r="J20" s="39"/>
      <c r="K20" s="41"/>
    </row>
    <row r="21" spans="1:11">
      <c r="A21" s="1">
        <f t="shared" si="2"/>
        <v>10</v>
      </c>
      <c r="B21" s="35" t="s">
        <v>76</v>
      </c>
      <c r="C21" s="35" t="s">
        <v>92</v>
      </c>
      <c r="D21" s="37" t="s">
        <v>82</v>
      </c>
      <c r="E21" s="35" t="s">
        <v>94</v>
      </c>
      <c r="F21" s="50">
        <v>2170.078</v>
      </c>
      <c r="G21" s="46">
        <v>2093.0191</v>
      </c>
      <c r="H21" s="46">
        <f t="shared" si="4"/>
        <v>77.058899999999994</v>
      </c>
      <c r="J21" s="40"/>
      <c r="K21" s="42"/>
    </row>
    <row r="22" spans="1:11">
      <c r="A22" s="1">
        <f t="shared" si="2"/>
        <v>11</v>
      </c>
      <c r="B22" s="35" t="s">
        <v>76</v>
      </c>
      <c r="C22" s="35" t="s">
        <v>92</v>
      </c>
      <c r="D22" s="37" t="s">
        <v>95</v>
      </c>
      <c r="E22" s="35" t="s">
        <v>96</v>
      </c>
      <c r="F22" s="50">
        <v>2.3730000000000002</v>
      </c>
      <c r="G22" s="46">
        <v>0</v>
      </c>
      <c r="H22" s="46">
        <f t="shared" si="4"/>
        <v>2.3730000000000002</v>
      </c>
      <c r="J22" s="40"/>
      <c r="K22" s="42"/>
    </row>
    <row r="23" spans="1:11">
      <c r="A23" s="1">
        <f t="shared" si="2"/>
        <v>12</v>
      </c>
      <c r="B23" s="84" t="s">
        <v>97</v>
      </c>
      <c r="C23" s="85"/>
      <c r="D23" s="85"/>
      <c r="E23" s="86"/>
      <c r="F23" s="49">
        <f>+F19</f>
        <v>2172.451</v>
      </c>
      <c r="G23" s="49">
        <f t="shared" ref="G23:H23" si="9">+G19</f>
        <v>2093.0191</v>
      </c>
      <c r="H23" s="49">
        <f t="shared" si="9"/>
        <v>79.431899999999999</v>
      </c>
      <c r="J23" s="39"/>
      <c r="K23" s="41"/>
    </row>
    <row r="24" spans="1:11">
      <c r="A24" s="1">
        <f t="shared" si="2"/>
        <v>13</v>
      </c>
      <c r="B24" s="34" t="s">
        <v>98</v>
      </c>
      <c r="C24" s="34" t="s">
        <v>99</v>
      </c>
      <c r="D24" s="36" t="s">
        <v>78</v>
      </c>
      <c r="E24" s="34" t="s">
        <v>100</v>
      </c>
      <c r="F24" s="49">
        <f>+F25+F27+F32+F39+F42+F48</f>
        <v>1197.9690000000001</v>
      </c>
      <c r="G24" s="49">
        <f>+G25+G27+G32+G39+G42+G48</f>
        <v>597.81033095999999</v>
      </c>
      <c r="H24" s="45">
        <f t="shared" si="4"/>
        <v>600.15866904000006</v>
      </c>
      <c r="J24" s="39"/>
      <c r="K24" s="41"/>
    </row>
    <row r="25" spans="1:11">
      <c r="A25" s="1">
        <f t="shared" si="2"/>
        <v>14</v>
      </c>
      <c r="B25" s="34" t="s">
        <v>98</v>
      </c>
      <c r="C25" s="34" t="s">
        <v>77</v>
      </c>
      <c r="D25" s="36" t="s">
        <v>78</v>
      </c>
      <c r="E25" s="34" t="s">
        <v>101</v>
      </c>
      <c r="F25" s="45">
        <f>+F26</f>
        <v>83.646000000000001</v>
      </c>
      <c r="G25" s="45">
        <f>+G26</f>
        <v>52.358499999999999</v>
      </c>
      <c r="H25" s="45">
        <f t="shared" ref="H25" si="10">+H26</f>
        <v>31.287500000000001</v>
      </c>
      <c r="J25" s="39"/>
      <c r="K25" s="41"/>
    </row>
    <row r="26" spans="1:11">
      <c r="A26" s="1">
        <f t="shared" si="2"/>
        <v>15</v>
      </c>
      <c r="B26" s="35" t="s">
        <v>98</v>
      </c>
      <c r="C26" s="35" t="s">
        <v>80</v>
      </c>
      <c r="D26" s="37" t="s">
        <v>78</v>
      </c>
      <c r="E26" s="35" t="s">
        <v>102</v>
      </c>
      <c r="F26" s="50">
        <v>83.646000000000001</v>
      </c>
      <c r="G26" s="46">
        <v>52.358499999999999</v>
      </c>
      <c r="H26" s="46">
        <f t="shared" si="4"/>
        <v>31.287500000000001</v>
      </c>
      <c r="J26" s="40"/>
      <c r="K26" s="42"/>
    </row>
    <row r="27" spans="1:11">
      <c r="A27" s="1">
        <f t="shared" si="2"/>
        <v>16</v>
      </c>
      <c r="B27" s="34" t="s">
        <v>98</v>
      </c>
      <c r="C27" s="34" t="s">
        <v>90</v>
      </c>
      <c r="D27" s="36" t="s">
        <v>78</v>
      </c>
      <c r="E27" s="34" t="s">
        <v>103</v>
      </c>
      <c r="F27" s="49">
        <f>+F28+F29+F30+F31</f>
        <v>98.487000000000009</v>
      </c>
      <c r="G27" s="49">
        <f t="shared" ref="G27:H27" si="11">+G28+G29+G30+G31</f>
        <v>83.950397000000009</v>
      </c>
      <c r="H27" s="49">
        <f t="shared" si="11"/>
        <v>14.536602999999998</v>
      </c>
      <c r="J27" s="39"/>
      <c r="K27" s="41"/>
    </row>
    <row r="28" spans="1:11">
      <c r="A28" s="1">
        <f t="shared" si="2"/>
        <v>17</v>
      </c>
      <c r="B28" s="35" t="s">
        <v>98</v>
      </c>
      <c r="C28" s="35" t="s">
        <v>92</v>
      </c>
      <c r="D28" s="37" t="s">
        <v>78</v>
      </c>
      <c r="E28" s="35" t="s">
        <v>104</v>
      </c>
      <c r="F28" s="50">
        <v>39.295000000000002</v>
      </c>
      <c r="G28" s="46">
        <v>39.294665000000002</v>
      </c>
      <c r="H28" s="46">
        <f t="shared" si="4"/>
        <v>3.3499999999975216E-4</v>
      </c>
      <c r="J28" s="39"/>
      <c r="K28" s="41"/>
    </row>
    <row r="29" spans="1:11">
      <c r="A29" s="1">
        <f t="shared" si="2"/>
        <v>18</v>
      </c>
      <c r="B29" s="35" t="s">
        <v>98</v>
      </c>
      <c r="C29" s="35" t="s">
        <v>105</v>
      </c>
      <c r="D29" s="37" t="s">
        <v>78</v>
      </c>
      <c r="E29" s="35" t="s">
        <v>106</v>
      </c>
      <c r="F29" s="50">
        <v>39</v>
      </c>
      <c r="G29" s="46">
        <v>31.499400000000001</v>
      </c>
      <c r="H29" s="46">
        <f t="shared" si="4"/>
        <v>7.5005999999999986</v>
      </c>
      <c r="J29" s="39"/>
      <c r="K29" s="41"/>
    </row>
    <row r="30" spans="1:11">
      <c r="A30" s="1">
        <f t="shared" si="2"/>
        <v>19</v>
      </c>
      <c r="B30" s="35" t="s">
        <v>98</v>
      </c>
      <c r="C30" s="35" t="s">
        <v>203</v>
      </c>
      <c r="D30" s="37" t="s">
        <v>78</v>
      </c>
      <c r="E30" s="35" t="s">
        <v>202</v>
      </c>
      <c r="F30" s="50">
        <v>18.571999999999999</v>
      </c>
      <c r="G30" s="46">
        <v>11.565072000000001</v>
      </c>
      <c r="H30" s="46">
        <f t="shared" si="4"/>
        <v>7.0069279999999985</v>
      </c>
      <c r="J30" s="40"/>
      <c r="K30" s="42"/>
    </row>
    <row r="31" spans="1:11" ht="30">
      <c r="A31" s="1">
        <f t="shared" si="2"/>
        <v>20</v>
      </c>
      <c r="B31" s="35">
        <v>42</v>
      </c>
      <c r="C31" s="35">
        <v>25</v>
      </c>
      <c r="D31" s="37" t="s">
        <v>78</v>
      </c>
      <c r="E31" s="35" t="s">
        <v>211</v>
      </c>
      <c r="F31" s="50">
        <v>1.62</v>
      </c>
      <c r="G31" s="47">
        <v>1.5912599999999999</v>
      </c>
      <c r="H31" s="46">
        <f t="shared" si="4"/>
        <v>2.874000000000021E-2</v>
      </c>
      <c r="J31" s="39"/>
      <c r="K31" s="41"/>
    </row>
    <row r="32" spans="1:11">
      <c r="A32" s="1">
        <f t="shared" si="2"/>
        <v>21</v>
      </c>
      <c r="B32" s="35">
        <v>42</v>
      </c>
      <c r="C32" s="35">
        <v>30</v>
      </c>
      <c r="D32" s="37" t="s">
        <v>78</v>
      </c>
      <c r="E32" s="43" t="s">
        <v>142</v>
      </c>
      <c r="F32" s="49">
        <v>271.56599999999997</v>
      </c>
      <c r="G32" s="49">
        <v>26.095699</v>
      </c>
      <c r="H32" s="48">
        <f t="shared" si="4"/>
        <v>245.47030099999998</v>
      </c>
      <c r="J32" s="40"/>
      <c r="K32" s="42"/>
    </row>
    <row r="33" spans="1:11">
      <c r="A33" s="1">
        <f t="shared" si="2"/>
        <v>22</v>
      </c>
      <c r="B33" s="35">
        <v>42</v>
      </c>
      <c r="C33" s="35">
        <v>34</v>
      </c>
      <c r="D33" s="37" t="s">
        <v>78</v>
      </c>
      <c r="E33" s="43" t="s">
        <v>144</v>
      </c>
      <c r="F33" s="49">
        <f>+F34+F35</f>
        <v>105.9</v>
      </c>
      <c r="G33" s="49">
        <f>+G34+G35</f>
        <v>25.838124000000001</v>
      </c>
      <c r="H33" s="48">
        <f t="shared" si="4"/>
        <v>80.061876000000012</v>
      </c>
      <c r="J33" s="40"/>
      <c r="K33" s="42"/>
    </row>
    <row r="34" spans="1:11">
      <c r="A34" s="1">
        <f t="shared" si="2"/>
        <v>23</v>
      </c>
      <c r="B34" s="35">
        <v>42</v>
      </c>
      <c r="C34" s="35">
        <v>34</v>
      </c>
      <c r="D34" s="37" t="s">
        <v>82</v>
      </c>
      <c r="E34" s="44" t="s">
        <v>158</v>
      </c>
      <c r="F34" s="49">
        <v>14.4</v>
      </c>
      <c r="G34" s="48">
        <v>9.6</v>
      </c>
      <c r="H34" s="46">
        <f t="shared" si="4"/>
        <v>4.8000000000000007</v>
      </c>
      <c r="J34" s="40"/>
      <c r="K34" s="42"/>
    </row>
    <row r="35" spans="1:11">
      <c r="A35" s="1">
        <f t="shared" si="2"/>
        <v>24</v>
      </c>
      <c r="B35" s="35">
        <v>42</v>
      </c>
      <c r="C35" s="35">
        <v>34</v>
      </c>
      <c r="D35" s="37" t="s">
        <v>147</v>
      </c>
      <c r="E35" s="43" t="s">
        <v>146</v>
      </c>
      <c r="F35" s="49">
        <f>+F36+F37</f>
        <v>91.5</v>
      </c>
      <c r="G35" s="49">
        <f>+G36+G37</f>
        <v>16.238123999999999</v>
      </c>
      <c r="H35" s="48">
        <f t="shared" si="4"/>
        <v>75.261876000000001</v>
      </c>
      <c r="J35" s="39"/>
      <c r="K35" s="41"/>
    </row>
    <row r="36" spans="1:11" s="57" customFormat="1">
      <c r="A36" s="1">
        <f t="shared" si="2"/>
        <v>25</v>
      </c>
      <c r="B36" s="35">
        <v>42</v>
      </c>
      <c r="C36" s="35">
        <v>34</v>
      </c>
      <c r="D36" s="37" t="s">
        <v>163</v>
      </c>
      <c r="E36" s="64" t="s">
        <v>347</v>
      </c>
      <c r="F36" s="49">
        <v>84</v>
      </c>
      <c r="G36" s="48">
        <v>16.238123999999999</v>
      </c>
      <c r="H36" s="46">
        <f t="shared" si="4"/>
        <v>67.761876000000001</v>
      </c>
      <c r="J36" s="39"/>
      <c r="K36" s="41"/>
    </row>
    <row r="37" spans="1:11">
      <c r="A37" s="1">
        <f t="shared" si="2"/>
        <v>26</v>
      </c>
      <c r="B37" s="35">
        <v>42</v>
      </c>
      <c r="C37" s="35">
        <v>34</v>
      </c>
      <c r="D37" s="37" t="s">
        <v>122</v>
      </c>
      <c r="E37" s="44" t="s">
        <v>212</v>
      </c>
      <c r="F37" s="50">
        <v>7.5</v>
      </c>
      <c r="G37" s="47">
        <v>0</v>
      </c>
      <c r="H37" s="46">
        <f t="shared" si="4"/>
        <v>7.5</v>
      </c>
      <c r="J37" s="39"/>
      <c r="K37" s="41"/>
    </row>
    <row r="38" spans="1:11" s="57" customFormat="1">
      <c r="A38" s="1">
        <f t="shared" ref="A38:A39" si="12">+A37+1</f>
        <v>27</v>
      </c>
      <c r="B38" s="35">
        <v>42</v>
      </c>
      <c r="C38" s="35">
        <v>39</v>
      </c>
      <c r="D38" s="37" t="s">
        <v>78</v>
      </c>
      <c r="E38" s="64" t="s">
        <v>352</v>
      </c>
      <c r="F38" s="50">
        <v>172.86600000000001</v>
      </c>
      <c r="G38" s="47">
        <v>5.0575749999999999</v>
      </c>
      <c r="H38" s="46">
        <f t="shared" si="4"/>
        <v>167.808425</v>
      </c>
      <c r="J38" s="39"/>
      <c r="K38" s="41"/>
    </row>
    <row r="39" spans="1:11">
      <c r="A39" s="1">
        <f t="shared" si="12"/>
        <v>28</v>
      </c>
      <c r="B39" s="35">
        <v>42</v>
      </c>
      <c r="C39" s="35">
        <v>40</v>
      </c>
      <c r="D39" s="37" t="s">
        <v>78</v>
      </c>
      <c r="E39" s="43" t="s">
        <v>213</v>
      </c>
      <c r="F39" s="49">
        <f>+F40</f>
        <v>56</v>
      </c>
      <c r="G39" s="49">
        <f>+G40</f>
        <v>0</v>
      </c>
      <c r="H39" s="48">
        <f t="shared" si="4"/>
        <v>56</v>
      </c>
      <c r="J39" s="39"/>
      <c r="K39" s="41"/>
    </row>
    <row r="40" spans="1:11">
      <c r="A40" s="1">
        <f t="shared" si="2"/>
        <v>29</v>
      </c>
      <c r="B40" s="35">
        <v>42</v>
      </c>
      <c r="C40" s="35">
        <v>42</v>
      </c>
      <c r="D40" s="37" t="s">
        <v>78</v>
      </c>
      <c r="E40" s="43" t="s">
        <v>214</v>
      </c>
      <c r="F40" s="49">
        <f>+F41</f>
        <v>56</v>
      </c>
      <c r="G40" s="49">
        <f>+G41</f>
        <v>0</v>
      </c>
      <c r="H40" s="48">
        <f t="shared" si="4"/>
        <v>56</v>
      </c>
      <c r="J40" s="40"/>
      <c r="K40" s="42"/>
    </row>
    <row r="41" spans="1:11">
      <c r="A41" s="1">
        <f t="shared" si="2"/>
        <v>30</v>
      </c>
      <c r="B41" s="35">
        <v>42</v>
      </c>
      <c r="C41" s="35">
        <v>42</v>
      </c>
      <c r="D41" s="37" t="s">
        <v>95</v>
      </c>
      <c r="E41" s="44" t="s">
        <v>215</v>
      </c>
      <c r="F41" s="50">
        <v>56</v>
      </c>
      <c r="G41" s="47">
        <v>0</v>
      </c>
      <c r="H41" s="47">
        <f t="shared" si="4"/>
        <v>56</v>
      </c>
      <c r="J41" s="40"/>
      <c r="K41" s="42"/>
    </row>
    <row r="42" spans="1:11">
      <c r="A42" s="1">
        <f t="shared" si="2"/>
        <v>31</v>
      </c>
      <c r="B42" s="34" t="s">
        <v>98</v>
      </c>
      <c r="C42" s="34" t="s">
        <v>107</v>
      </c>
      <c r="D42" s="36" t="s">
        <v>78</v>
      </c>
      <c r="E42" s="34" t="s">
        <v>108</v>
      </c>
      <c r="F42" s="49">
        <f>+F43</f>
        <v>310.39499999999998</v>
      </c>
      <c r="G42" s="49">
        <f>+G43</f>
        <v>230.52253995999999</v>
      </c>
      <c r="H42" s="48">
        <f t="shared" si="4"/>
        <v>79.872460039999993</v>
      </c>
      <c r="J42" s="40"/>
      <c r="K42" s="42"/>
    </row>
    <row r="43" spans="1:11">
      <c r="A43" s="1">
        <f t="shared" si="2"/>
        <v>32</v>
      </c>
      <c r="B43" s="34" t="s">
        <v>98</v>
      </c>
      <c r="C43" s="34" t="s">
        <v>109</v>
      </c>
      <c r="D43" s="36" t="s">
        <v>78</v>
      </c>
      <c r="E43" s="34" t="s">
        <v>110</v>
      </c>
      <c r="F43" s="49">
        <f>+F44+F47</f>
        <v>310.39499999999998</v>
      </c>
      <c r="G43" s="49">
        <f>+G44+G47</f>
        <v>230.52253995999999</v>
      </c>
      <c r="H43" s="45">
        <f t="shared" si="4"/>
        <v>79.872460039999993</v>
      </c>
      <c r="J43" s="39"/>
      <c r="K43" s="41"/>
    </row>
    <row r="44" spans="1:11">
      <c r="A44" s="1">
        <f t="shared" si="2"/>
        <v>33</v>
      </c>
      <c r="B44" s="34" t="s">
        <v>98</v>
      </c>
      <c r="C44" s="34" t="s">
        <v>109</v>
      </c>
      <c r="D44" s="36" t="s">
        <v>82</v>
      </c>
      <c r="E44" s="34" t="s">
        <v>111</v>
      </c>
      <c r="F44" s="49">
        <f>+F45+F46</f>
        <v>254.79499999999999</v>
      </c>
      <c r="G44" s="49">
        <f>+G45+G46</f>
        <v>189.19172816</v>
      </c>
      <c r="H44" s="45">
        <f t="shared" si="4"/>
        <v>65.603271839999991</v>
      </c>
      <c r="J44" s="39"/>
      <c r="K44" s="41"/>
    </row>
    <row r="45" spans="1:11">
      <c r="A45" s="1">
        <f t="shared" si="2"/>
        <v>34</v>
      </c>
      <c r="B45" s="35" t="s">
        <v>98</v>
      </c>
      <c r="C45" s="35" t="s">
        <v>109</v>
      </c>
      <c r="D45" s="37" t="s">
        <v>112</v>
      </c>
      <c r="E45" s="35" t="s">
        <v>113</v>
      </c>
      <c r="F45" s="50">
        <v>160.29499999999999</v>
      </c>
      <c r="G45" s="46">
        <v>98.659901510000012</v>
      </c>
      <c r="H45" s="46">
        <f t="shared" si="4"/>
        <v>61.635098489999976</v>
      </c>
      <c r="J45" s="40"/>
      <c r="K45" s="42"/>
    </row>
    <row r="46" spans="1:11">
      <c r="A46" s="1">
        <f t="shared" si="2"/>
        <v>35</v>
      </c>
      <c r="B46" s="35" t="s">
        <v>98</v>
      </c>
      <c r="C46" s="35" t="s">
        <v>109</v>
      </c>
      <c r="D46" s="37" t="s">
        <v>86</v>
      </c>
      <c r="E46" s="35" t="s">
        <v>204</v>
      </c>
      <c r="F46" s="50">
        <v>94.5</v>
      </c>
      <c r="G46" s="46">
        <v>90.531826649999985</v>
      </c>
      <c r="H46" s="46">
        <f t="shared" si="4"/>
        <v>3.9681733500000149</v>
      </c>
      <c r="J46" s="40"/>
      <c r="K46" s="42"/>
    </row>
    <row r="47" spans="1:11">
      <c r="A47" s="1">
        <f t="shared" si="2"/>
        <v>36</v>
      </c>
      <c r="B47" s="35" t="s">
        <v>98</v>
      </c>
      <c r="C47" s="35" t="s">
        <v>109</v>
      </c>
      <c r="D47" s="37" t="s">
        <v>151</v>
      </c>
      <c r="E47" s="35" t="s">
        <v>150</v>
      </c>
      <c r="F47" s="50">
        <v>55.6</v>
      </c>
      <c r="G47" s="46">
        <v>41.330811799999999</v>
      </c>
      <c r="H47" s="46">
        <f t="shared" si="4"/>
        <v>14.269188200000002</v>
      </c>
      <c r="J47" s="39"/>
      <c r="K47" s="41"/>
    </row>
    <row r="48" spans="1:11">
      <c r="A48" s="1">
        <f t="shared" si="2"/>
        <v>37</v>
      </c>
      <c r="B48" s="34" t="s">
        <v>98</v>
      </c>
      <c r="C48" s="34" t="s">
        <v>114</v>
      </c>
      <c r="D48" s="36" t="s">
        <v>78</v>
      </c>
      <c r="E48" s="34" t="s">
        <v>115</v>
      </c>
      <c r="F48" s="49">
        <f>+F49+F50+F53</f>
        <v>377.875</v>
      </c>
      <c r="G48" s="49">
        <f>+G49+G50+G53</f>
        <v>204.883195</v>
      </c>
      <c r="H48" s="45">
        <f t="shared" si="4"/>
        <v>172.991805</v>
      </c>
      <c r="J48" s="40"/>
      <c r="K48" s="42"/>
    </row>
    <row r="49" spans="1:11">
      <c r="A49" s="1">
        <f t="shared" si="2"/>
        <v>38</v>
      </c>
      <c r="B49" s="35">
        <v>42</v>
      </c>
      <c r="C49" s="35">
        <v>91</v>
      </c>
      <c r="D49" s="37" t="s">
        <v>78</v>
      </c>
      <c r="E49" s="35" t="s">
        <v>152</v>
      </c>
      <c r="F49" s="50">
        <v>1.2</v>
      </c>
      <c r="G49" s="46">
        <v>0</v>
      </c>
      <c r="H49" s="46">
        <f t="shared" si="4"/>
        <v>1.2</v>
      </c>
      <c r="J49" s="39"/>
      <c r="K49" s="41"/>
    </row>
    <row r="50" spans="1:11">
      <c r="A50" s="1">
        <f t="shared" si="2"/>
        <v>39</v>
      </c>
      <c r="B50" s="34" t="s">
        <v>98</v>
      </c>
      <c r="C50" s="34" t="s">
        <v>116</v>
      </c>
      <c r="D50" s="36" t="s">
        <v>78</v>
      </c>
      <c r="E50" s="34" t="s">
        <v>117</v>
      </c>
      <c r="F50" s="49">
        <f>+F51+F52</f>
        <v>148.22899999999998</v>
      </c>
      <c r="G50" s="49">
        <f>+G51+G52</f>
        <v>69.019891999999999</v>
      </c>
      <c r="H50" s="45">
        <f t="shared" si="4"/>
        <v>79.209107999999986</v>
      </c>
      <c r="J50" s="39"/>
      <c r="K50" s="41"/>
    </row>
    <row r="51" spans="1:11">
      <c r="A51" s="1">
        <f t="shared" si="2"/>
        <v>40</v>
      </c>
      <c r="B51" s="35" t="s">
        <v>98</v>
      </c>
      <c r="C51" s="35" t="s">
        <v>116</v>
      </c>
      <c r="D51" s="37" t="s">
        <v>82</v>
      </c>
      <c r="E51" s="35" t="s">
        <v>118</v>
      </c>
      <c r="F51" s="50">
        <v>29.54</v>
      </c>
      <c r="G51" s="46">
        <v>15.266812</v>
      </c>
      <c r="H51" s="46">
        <f t="shared" si="4"/>
        <v>14.273187999999999</v>
      </c>
      <c r="J51" s="39"/>
      <c r="K51" s="41"/>
    </row>
    <row r="52" spans="1:11">
      <c r="A52" s="1">
        <f t="shared" si="2"/>
        <v>41</v>
      </c>
      <c r="B52" s="35" t="s">
        <v>98</v>
      </c>
      <c r="C52" s="35" t="s">
        <v>116</v>
      </c>
      <c r="D52" s="37" t="s">
        <v>95</v>
      </c>
      <c r="E52" s="35" t="s">
        <v>119</v>
      </c>
      <c r="F52" s="50">
        <v>118.68899999999999</v>
      </c>
      <c r="G52" s="46">
        <v>53.753079999999997</v>
      </c>
      <c r="H52" s="46">
        <f t="shared" si="4"/>
        <v>64.935919999999996</v>
      </c>
      <c r="J52" s="40"/>
      <c r="K52" s="42"/>
    </row>
    <row r="53" spans="1:11">
      <c r="A53" s="1">
        <f t="shared" si="2"/>
        <v>42</v>
      </c>
      <c r="B53" s="34" t="s">
        <v>98</v>
      </c>
      <c r="C53" s="34" t="s">
        <v>120</v>
      </c>
      <c r="D53" s="36" t="s">
        <v>78</v>
      </c>
      <c r="E53" s="34" t="s">
        <v>121</v>
      </c>
      <c r="F53" s="49">
        <f>+F54</f>
        <v>228.446</v>
      </c>
      <c r="G53" s="49">
        <f>+G54</f>
        <v>135.863303</v>
      </c>
      <c r="H53" s="45">
        <f t="shared" si="4"/>
        <v>92.582696999999996</v>
      </c>
      <c r="J53" s="39"/>
      <c r="K53" s="41"/>
    </row>
    <row r="54" spans="1:11">
      <c r="A54" s="1">
        <f t="shared" si="2"/>
        <v>43</v>
      </c>
      <c r="B54" s="35" t="s">
        <v>98</v>
      </c>
      <c r="C54" s="35" t="s">
        <v>120</v>
      </c>
      <c r="D54" s="37" t="s">
        <v>122</v>
      </c>
      <c r="E54" s="35" t="s">
        <v>121</v>
      </c>
      <c r="F54" s="50">
        <v>228.446</v>
      </c>
      <c r="G54" s="46">
        <v>135.863303</v>
      </c>
      <c r="H54" s="46">
        <f t="shared" si="4"/>
        <v>92.582696999999996</v>
      </c>
      <c r="J54" s="40"/>
      <c r="K54" s="42"/>
    </row>
    <row r="55" spans="1:11">
      <c r="A55" s="1">
        <f t="shared" si="2"/>
        <v>44</v>
      </c>
      <c r="B55" s="34" t="s">
        <v>155</v>
      </c>
      <c r="C55" s="34" t="s">
        <v>99</v>
      </c>
      <c r="D55" s="36" t="s">
        <v>78</v>
      </c>
      <c r="E55" s="34" t="s">
        <v>154</v>
      </c>
      <c r="F55" s="49">
        <f>+F56+F59+F62</f>
        <v>1389.98</v>
      </c>
      <c r="G55" s="49">
        <f>+G56+G59+G62</f>
        <v>1279.38189401</v>
      </c>
      <c r="H55" s="45">
        <f t="shared" si="4"/>
        <v>110.59810599000002</v>
      </c>
      <c r="J55" s="40"/>
      <c r="K55" s="42"/>
    </row>
    <row r="56" spans="1:11">
      <c r="A56" s="1">
        <f t="shared" si="2"/>
        <v>45</v>
      </c>
      <c r="B56" s="34">
        <v>43</v>
      </c>
      <c r="C56" s="34">
        <v>30</v>
      </c>
      <c r="D56" s="36" t="s">
        <v>78</v>
      </c>
      <c r="E56" s="43" t="s">
        <v>216</v>
      </c>
      <c r="F56" s="49">
        <f t="shared" ref="F56" si="13">+F57</f>
        <v>40.799999999999997</v>
      </c>
      <c r="G56" s="49">
        <f t="shared" ref="G56:G57" si="14">+G57</f>
        <v>32.971383000000003</v>
      </c>
      <c r="H56" s="45">
        <f t="shared" si="4"/>
        <v>7.8286169999999942</v>
      </c>
      <c r="J56" s="39"/>
      <c r="K56" s="41"/>
    </row>
    <row r="57" spans="1:11">
      <c r="A57" s="1">
        <f t="shared" si="2"/>
        <v>46</v>
      </c>
      <c r="B57" s="34">
        <v>43</v>
      </c>
      <c r="C57" s="34">
        <v>33</v>
      </c>
      <c r="D57" s="36" t="s">
        <v>78</v>
      </c>
      <c r="E57" s="43" t="s">
        <v>217</v>
      </c>
      <c r="F57" s="49">
        <f>+F58</f>
        <v>40.799999999999997</v>
      </c>
      <c r="G57" s="49">
        <f t="shared" si="14"/>
        <v>32.971383000000003</v>
      </c>
      <c r="H57" s="45">
        <f t="shared" si="4"/>
        <v>7.8286169999999942</v>
      </c>
      <c r="J57" s="39"/>
      <c r="K57" s="41"/>
    </row>
    <row r="58" spans="1:11">
      <c r="A58" s="1">
        <f t="shared" si="2"/>
        <v>47</v>
      </c>
      <c r="B58" s="35">
        <v>43</v>
      </c>
      <c r="C58" s="35">
        <v>33</v>
      </c>
      <c r="D58" s="37" t="s">
        <v>82</v>
      </c>
      <c r="E58" s="44" t="s">
        <v>158</v>
      </c>
      <c r="F58" s="50">
        <v>40.799999999999997</v>
      </c>
      <c r="G58" s="46">
        <v>32.971383000000003</v>
      </c>
      <c r="H58" s="46">
        <f t="shared" si="4"/>
        <v>7.8286169999999942</v>
      </c>
      <c r="J58" s="40"/>
      <c r="K58" s="42"/>
    </row>
    <row r="59" spans="1:11">
      <c r="A59" s="1">
        <f t="shared" si="2"/>
        <v>48</v>
      </c>
      <c r="B59" s="34" t="s">
        <v>155</v>
      </c>
      <c r="C59" s="34" t="s">
        <v>107</v>
      </c>
      <c r="D59" s="36" t="s">
        <v>78</v>
      </c>
      <c r="E59" s="34" t="s">
        <v>156</v>
      </c>
      <c r="F59" s="49">
        <f t="shared" ref="F59:G59" si="15">+F60</f>
        <v>911.18</v>
      </c>
      <c r="G59" s="49">
        <f t="shared" si="15"/>
        <v>911.16733439999996</v>
      </c>
      <c r="H59" s="45">
        <f t="shared" si="4"/>
        <v>1.2665599999991173E-2</v>
      </c>
      <c r="J59" s="39"/>
      <c r="K59" s="41"/>
    </row>
    <row r="60" spans="1:11">
      <c r="A60" s="1">
        <f t="shared" si="2"/>
        <v>49</v>
      </c>
      <c r="B60" s="34" t="s">
        <v>155</v>
      </c>
      <c r="C60" s="34" t="s">
        <v>157</v>
      </c>
      <c r="D60" s="36" t="s">
        <v>78</v>
      </c>
      <c r="E60" s="34" t="s">
        <v>144</v>
      </c>
      <c r="F60" s="49">
        <f>+F61</f>
        <v>911.18</v>
      </c>
      <c r="G60" s="49">
        <f>+G61</f>
        <v>911.16733439999996</v>
      </c>
      <c r="H60" s="45">
        <f t="shared" si="4"/>
        <v>1.2665599999991173E-2</v>
      </c>
      <c r="J60" s="39"/>
      <c r="K60" s="41"/>
    </row>
    <row r="61" spans="1:11">
      <c r="A61" s="1">
        <f t="shared" si="2"/>
        <v>50</v>
      </c>
      <c r="B61" s="35" t="s">
        <v>155</v>
      </c>
      <c r="C61" s="35" t="s">
        <v>157</v>
      </c>
      <c r="D61" s="37" t="s">
        <v>82</v>
      </c>
      <c r="E61" s="35" t="s">
        <v>158</v>
      </c>
      <c r="F61" s="50">
        <v>911.18</v>
      </c>
      <c r="G61" s="46">
        <v>911.16733439999996</v>
      </c>
      <c r="H61" s="46">
        <f t="shared" si="4"/>
        <v>1.2665599999991173E-2</v>
      </c>
      <c r="J61" s="39"/>
      <c r="K61" s="41"/>
    </row>
    <row r="62" spans="1:11">
      <c r="A62" s="1">
        <f t="shared" si="2"/>
        <v>51</v>
      </c>
      <c r="B62" s="34" t="s">
        <v>155</v>
      </c>
      <c r="C62" s="34" t="s">
        <v>157</v>
      </c>
      <c r="D62" s="36" t="s">
        <v>147</v>
      </c>
      <c r="E62" s="34" t="s">
        <v>159</v>
      </c>
      <c r="F62" s="49">
        <f>+F63+F64+F65</f>
        <v>438</v>
      </c>
      <c r="G62" s="49">
        <f>+G63+G64+G65</f>
        <v>335.24317660999998</v>
      </c>
      <c r="H62" s="45">
        <f t="shared" si="4"/>
        <v>102.75682339000002</v>
      </c>
      <c r="J62" s="39"/>
      <c r="K62" s="41"/>
    </row>
    <row r="63" spans="1:11" ht="30">
      <c r="A63" s="1">
        <f t="shared" si="2"/>
        <v>52</v>
      </c>
      <c r="B63" s="35" t="s">
        <v>155</v>
      </c>
      <c r="C63" s="35" t="s">
        <v>157</v>
      </c>
      <c r="D63" s="37" t="s">
        <v>163</v>
      </c>
      <c r="E63" s="35" t="s">
        <v>162</v>
      </c>
      <c r="F63" s="50">
        <v>351.5</v>
      </c>
      <c r="G63" s="46">
        <v>313.61777000000001</v>
      </c>
      <c r="H63" s="46">
        <f t="shared" si="4"/>
        <v>37.882229999999993</v>
      </c>
      <c r="J63" s="40"/>
      <c r="K63" s="42"/>
    </row>
    <row r="64" spans="1:11">
      <c r="A64" s="1">
        <f t="shared" si="2"/>
        <v>53</v>
      </c>
      <c r="B64" s="35" t="s">
        <v>155</v>
      </c>
      <c r="C64" s="35" t="s">
        <v>157</v>
      </c>
      <c r="D64" s="37" t="s">
        <v>149</v>
      </c>
      <c r="E64" s="35" t="s">
        <v>148</v>
      </c>
      <c r="F64" s="50">
        <v>58</v>
      </c>
      <c r="G64" s="46">
        <v>21.625406609999999</v>
      </c>
      <c r="H64" s="46">
        <f t="shared" si="4"/>
        <v>36.374593390000001</v>
      </c>
      <c r="J64" s="40"/>
      <c r="K64" s="42"/>
    </row>
    <row r="65" spans="1:11" s="57" customFormat="1">
      <c r="A65" s="1">
        <f t="shared" ref="A65" si="16">+A64+1</f>
        <v>54</v>
      </c>
      <c r="B65" s="35" t="s">
        <v>155</v>
      </c>
      <c r="C65" s="35" t="s">
        <v>157</v>
      </c>
      <c r="D65" s="37" t="s">
        <v>122</v>
      </c>
      <c r="E65" s="64" t="s">
        <v>164</v>
      </c>
      <c r="F65" s="50">
        <v>28.5</v>
      </c>
      <c r="G65" s="46">
        <v>0</v>
      </c>
      <c r="H65" s="46"/>
      <c r="J65" s="40"/>
      <c r="K65" s="42"/>
    </row>
    <row r="66" spans="1:11">
      <c r="A66" s="1">
        <f>+A64+1</f>
        <v>54</v>
      </c>
      <c r="B66" s="34" t="s">
        <v>84</v>
      </c>
      <c r="C66" s="34" t="s">
        <v>99</v>
      </c>
      <c r="D66" s="36" t="s">
        <v>78</v>
      </c>
      <c r="E66" s="34" t="s">
        <v>205</v>
      </c>
      <c r="F66" s="49">
        <f t="shared" ref="F66" si="17">+F67</f>
        <v>32.546999999999997</v>
      </c>
      <c r="G66" s="49">
        <f t="shared" ref="G66:G67" si="18">+G67</f>
        <v>8.4564850000000007</v>
      </c>
      <c r="H66" s="45">
        <f t="shared" si="4"/>
        <v>24.090514999999996</v>
      </c>
      <c r="J66" s="39"/>
      <c r="K66" s="41"/>
    </row>
    <row r="67" spans="1:11">
      <c r="A67" s="1">
        <f t="shared" si="2"/>
        <v>55</v>
      </c>
      <c r="B67" s="34" t="s">
        <v>84</v>
      </c>
      <c r="C67" s="34" t="s">
        <v>143</v>
      </c>
      <c r="D67" s="36" t="s">
        <v>78</v>
      </c>
      <c r="E67" s="34" t="s">
        <v>206</v>
      </c>
      <c r="F67" s="49">
        <f>+F68</f>
        <v>32.546999999999997</v>
      </c>
      <c r="G67" s="49">
        <f t="shared" si="18"/>
        <v>8.4564850000000007</v>
      </c>
      <c r="H67" s="45">
        <f t="shared" si="4"/>
        <v>24.090514999999996</v>
      </c>
      <c r="J67" s="39"/>
      <c r="K67" s="41"/>
    </row>
    <row r="68" spans="1:11">
      <c r="A68" s="1">
        <f t="shared" si="2"/>
        <v>56</v>
      </c>
      <c r="B68" s="35" t="s">
        <v>84</v>
      </c>
      <c r="C68" s="35" t="s">
        <v>208</v>
      </c>
      <c r="D68" s="37" t="s">
        <v>78</v>
      </c>
      <c r="E68" s="35" t="s">
        <v>207</v>
      </c>
      <c r="F68" s="50">
        <v>32.546999999999997</v>
      </c>
      <c r="G68" s="50">
        <v>8.4564850000000007</v>
      </c>
      <c r="H68" s="46">
        <f t="shared" si="4"/>
        <v>24.090514999999996</v>
      </c>
      <c r="J68" s="39"/>
      <c r="K68" s="41"/>
    </row>
    <row r="69" spans="1:11">
      <c r="A69" s="1">
        <f t="shared" si="2"/>
        <v>57</v>
      </c>
      <c r="B69" s="34" t="s">
        <v>171</v>
      </c>
      <c r="C69" s="34" t="s">
        <v>99</v>
      </c>
      <c r="D69" s="36" t="s">
        <v>78</v>
      </c>
      <c r="E69" s="34" t="s">
        <v>170</v>
      </c>
      <c r="F69" s="49">
        <f t="shared" ref="F69:G71" si="19">+F70</f>
        <v>140.19800000000001</v>
      </c>
      <c r="G69" s="49">
        <f t="shared" si="19"/>
        <v>105.8425</v>
      </c>
      <c r="H69" s="45">
        <f t="shared" si="4"/>
        <v>34.355500000000006</v>
      </c>
      <c r="J69" s="39"/>
      <c r="K69" s="41"/>
    </row>
    <row r="70" spans="1:11">
      <c r="A70" s="1">
        <f t="shared" si="2"/>
        <v>58</v>
      </c>
      <c r="B70" s="34" t="s">
        <v>171</v>
      </c>
      <c r="C70" s="34" t="s">
        <v>90</v>
      </c>
      <c r="D70" s="36" t="s">
        <v>78</v>
      </c>
      <c r="E70" s="34" t="s">
        <v>172</v>
      </c>
      <c r="F70" s="49">
        <f t="shared" si="19"/>
        <v>140.19800000000001</v>
      </c>
      <c r="G70" s="49">
        <f t="shared" si="19"/>
        <v>105.8425</v>
      </c>
      <c r="H70" s="45">
        <f t="shared" si="4"/>
        <v>34.355500000000006</v>
      </c>
      <c r="J70" s="39"/>
      <c r="K70" s="41"/>
    </row>
    <row r="71" spans="1:11">
      <c r="A71" s="1">
        <f t="shared" si="2"/>
        <v>59</v>
      </c>
      <c r="B71" s="34" t="s">
        <v>171</v>
      </c>
      <c r="C71" s="34" t="s">
        <v>92</v>
      </c>
      <c r="D71" s="36" t="s">
        <v>78</v>
      </c>
      <c r="E71" s="34" t="s">
        <v>173</v>
      </c>
      <c r="F71" s="49">
        <f t="shared" si="19"/>
        <v>140.19800000000001</v>
      </c>
      <c r="G71" s="49">
        <f t="shared" si="19"/>
        <v>105.8425</v>
      </c>
      <c r="H71" s="45">
        <f t="shared" si="4"/>
        <v>34.355500000000006</v>
      </c>
      <c r="J71" s="39"/>
      <c r="K71" s="41"/>
    </row>
    <row r="72" spans="1:11">
      <c r="A72" s="1">
        <f t="shared" si="2"/>
        <v>60</v>
      </c>
      <c r="B72" s="34" t="s">
        <v>171</v>
      </c>
      <c r="C72" s="34" t="s">
        <v>92</v>
      </c>
      <c r="D72" s="36" t="s">
        <v>82</v>
      </c>
      <c r="E72" s="34" t="s">
        <v>172</v>
      </c>
      <c r="F72" s="49">
        <f>+F73+F74</f>
        <v>140.19800000000001</v>
      </c>
      <c r="G72" s="49">
        <f>+G73+G74</f>
        <v>105.8425</v>
      </c>
      <c r="H72" s="45">
        <f t="shared" si="4"/>
        <v>34.355500000000006</v>
      </c>
      <c r="J72" s="39"/>
      <c r="K72" s="41"/>
    </row>
    <row r="73" spans="1:11">
      <c r="A73" s="1">
        <f t="shared" si="2"/>
        <v>61</v>
      </c>
      <c r="B73" s="35" t="s">
        <v>171</v>
      </c>
      <c r="C73" s="35" t="s">
        <v>92</v>
      </c>
      <c r="D73" s="37" t="s">
        <v>176</v>
      </c>
      <c r="E73" s="35" t="s">
        <v>175</v>
      </c>
      <c r="F73" s="50">
        <v>31.898</v>
      </c>
      <c r="G73" s="46">
        <v>0</v>
      </c>
      <c r="H73" s="46">
        <f t="shared" si="4"/>
        <v>31.898</v>
      </c>
    </row>
    <row r="74" spans="1:11">
      <c r="A74" s="1">
        <f t="shared" si="2"/>
        <v>62</v>
      </c>
      <c r="B74" s="35" t="s">
        <v>171</v>
      </c>
      <c r="C74" s="35" t="s">
        <v>92</v>
      </c>
      <c r="D74" s="37" t="s">
        <v>178</v>
      </c>
      <c r="E74" s="35" t="s">
        <v>177</v>
      </c>
      <c r="F74" s="50">
        <v>108.3</v>
      </c>
      <c r="G74" s="46">
        <v>105.8425</v>
      </c>
      <c r="H74" s="46">
        <f t="shared" si="4"/>
        <v>2.457499999999996</v>
      </c>
    </row>
    <row r="75" spans="1:11">
      <c r="A75" s="1">
        <f t="shared" si="2"/>
        <v>63</v>
      </c>
      <c r="B75" s="34">
        <v>49</v>
      </c>
      <c r="C75" s="34">
        <v>0</v>
      </c>
      <c r="D75" s="36" t="s">
        <v>78</v>
      </c>
      <c r="E75" s="43" t="s">
        <v>218</v>
      </c>
      <c r="F75" s="49">
        <f>+F76</f>
        <v>4500</v>
      </c>
      <c r="G75" s="49">
        <f t="shared" ref="G75:G77" si="20">+G76</f>
        <v>4500</v>
      </c>
      <c r="H75" s="45">
        <f t="shared" si="4"/>
        <v>0</v>
      </c>
    </row>
    <row r="76" spans="1:11">
      <c r="A76" s="1">
        <f t="shared" si="2"/>
        <v>64</v>
      </c>
      <c r="B76" s="34">
        <v>49</v>
      </c>
      <c r="C76" s="34">
        <v>10</v>
      </c>
      <c r="D76" s="36" t="s">
        <v>78</v>
      </c>
      <c r="E76" s="43" t="s">
        <v>219</v>
      </c>
      <c r="F76" s="49">
        <f t="shared" ref="F76:F77" si="21">+F77</f>
        <v>4500</v>
      </c>
      <c r="G76" s="49">
        <f t="shared" si="20"/>
        <v>4500</v>
      </c>
      <c r="H76" s="45">
        <f t="shared" si="4"/>
        <v>0</v>
      </c>
    </row>
    <row r="77" spans="1:11">
      <c r="A77" s="1">
        <f t="shared" si="2"/>
        <v>65</v>
      </c>
      <c r="B77" s="34">
        <v>49</v>
      </c>
      <c r="C77" s="34">
        <v>11</v>
      </c>
      <c r="D77" s="36" t="s">
        <v>78</v>
      </c>
      <c r="E77" s="43" t="s">
        <v>220</v>
      </c>
      <c r="F77" s="49">
        <f t="shared" si="21"/>
        <v>4500</v>
      </c>
      <c r="G77" s="49">
        <f t="shared" si="20"/>
        <v>4500</v>
      </c>
      <c r="H77" s="45">
        <f t="shared" si="4"/>
        <v>0</v>
      </c>
    </row>
    <row r="78" spans="1:11">
      <c r="A78" s="1">
        <f t="shared" si="2"/>
        <v>66</v>
      </c>
      <c r="B78" s="35">
        <v>49</v>
      </c>
      <c r="C78" s="35">
        <v>11</v>
      </c>
      <c r="D78" s="37" t="s">
        <v>82</v>
      </c>
      <c r="E78" s="44" t="s">
        <v>221</v>
      </c>
      <c r="F78" s="46">
        <v>4500</v>
      </c>
      <c r="G78" s="46">
        <v>4500</v>
      </c>
      <c r="H78" s="46">
        <f t="shared" si="4"/>
        <v>0</v>
      </c>
    </row>
    <row r="79" spans="1:11">
      <c r="A79" s="1">
        <f t="shared" si="2"/>
        <v>67</v>
      </c>
      <c r="B79" s="84" t="s">
        <v>123</v>
      </c>
      <c r="C79" s="85"/>
      <c r="D79" s="85"/>
      <c r="E79" s="86"/>
      <c r="F79" s="45">
        <f>+F75+F69+F66+F55+F24</f>
        <v>7260.6940000000004</v>
      </c>
      <c r="G79" s="45">
        <f>+G75+G69+G66+G55+G24</f>
        <v>6491.4912099699995</v>
      </c>
      <c r="H79" s="45">
        <f t="shared" si="4"/>
        <v>769.20279003000087</v>
      </c>
    </row>
    <row r="80" spans="1:11">
      <c r="A80" s="1">
        <f t="shared" si="2"/>
        <v>68</v>
      </c>
      <c r="B80" s="84" t="s">
        <v>124</v>
      </c>
      <c r="C80" s="85"/>
      <c r="D80" s="85"/>
      <c r="E80" s="86"/>
      <c r="F80" s="49">
        <f>+F79+F23+F18</f>
        <v>18270.258000000002</v>
      </c>
      <c r="G80" s="49">
        <f t="shared" ref="G80:H80" si="22">+G79+G23+G18</f>
        <v>17076.471009969995</v>
      </c>
      <c r="H80" s="49">
        <f t="shared" si="22"/>
        <v>1193.7869900300025</v>
      </c>
    </row>
    <row r="81" spans="2:5">
      <c r="B81" s="38"/>
      <c r="C81" s="38"/>
      <c r="D81" s="38"/>
      <c r="E81" s="38"/>
    </row>
    <row r="82" spans="2:5">
      <c r="B82" s="38"/>
      <c r="C82" s="38"/>
      <c r="D82" s="38"/>
      <c r="E82" s="38"/>
    </row>
    <row r="83" spans="2:5">
      <c r="B83" s="38"/>
      <c r="C83" s="38"/>
      <c r="D83" s="38"/>
      <c r="E83" s="38"/>
    </row>
    <row r="84" spans="2:5">
      <c r="B84" s="38"/>
      <c r="C84" s="38"/>
      <c r="D84" s="38"/>
      <c r="E84" s="38"/>
    </row>
    <row r="85" spans="2:5">
      <c r="B85" s="38"/>
      <c r="C85" s="38"/>
      <c r="D85" s="38"/>
      <c r="E85" s="38"/>
    </row>
    <row r="86" spans="2:5">
      <c r="B86" s="38"/>
      <c r="C86" s="38"/>
      <c r="D86" s="38"/>
      <c r="E86" s="38"/>
    </row>
    <row r="87" spans="2:5">
      <c r="B87" s="38"/>
      <c r="C87" s="38"/>
      <c r="D87" s="38"/>
      <c r="E87" s="38"/>
    </row>
  </sheetData>
  <mergeCells count="14">
    <mergeCell ref="B80:E80"/>
    <mergeCell ref="B9:D9"/>
    <mergeCell ref="E1:H1"/>
    <mergeCell ref="E2:H2"/>
    <mergeCell ref="E3:H3"/>
    <mergeCell ref="A4:H5"/>
    <mergeCell ref="G8:H8"/>
    <mergeCell ref="A7:H7"/>
    <mergeCell ref="A6:H6"/>
    <mergeCell ref="A10:E10"/>
    <mergeCell ref="A11:E11"/>
    <mergeCell ref="B18:E18"/>
    <mergeCell ref="B23:E23"/>
    <mergeCell ref="B79:E79"/>
  </mergeCells>
  <printOptions horizontalCentered="1"/>
  <pageMargins left="0.59055118110236227" right="0.19685039370078741" top="0.59055118110236227" bottom="0.19685039370078741" header="0.31496062992125984" footer="0.31496062992125984"/>
  <pageSetup paperSize="9" scale="77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Лист1!Заголовки_для_печати</vt:lpstr>
      <vt:lpstr>Лист4!Заголовки_для_печати</vt:lpstr>
      <vt:lpstr>Лист2!Область_печати</vt:lpstr>
      <vt:lpstr>Лист3!Область_печати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2019-06-06T14:06:47Z</cp:lastPrinted>
  <dcterms:created xsi:type="dcterms:W3CDTF">2019-03-26T15:12:07Z</dcterms:created>
  <dcterms:modified xsi:type="dcterms:W3CDTF">2019-10-23T12:45:31Z</dcterms:modified>
</cp:coreProperties>
</file>